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\Desktop\REBALANS 2024\"/>
    </mc:Choice>
  </mc:AlternateContent>
  <xr:revisionPtr revIDLastSave="0" documentId="13_ncr:1_{C9473C68-A843-463D-B1F1-0F0DA2320C4C}" xr6:coauthVersionLast="47" xr6:coauthVersionMax="47" xr10:uidLastSave="{00000000-0000-0000-0000-000000000000}"/>
  <bookViews>
    <workbookView xWindow="-120" yWindow="-120" windowWidth="29040" windowHeight="15990" tabRatio="601" firstSheet="1" activeTab="1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0" l="1"/>
  <c r="E17" i="3"/>
  <c r="D17" i="3"/>
  <c r="C21" i="8"/>
  <c r="C18" i="8"/>
  <c r="E33" i="3"/>
  <c r="D33" i="3"/>
  <c r="E28" i="3"/>
  <c r="D28" i="3"/>
  <c r="E11" i="3"/>
  <c r="D11" i="3"/>
  <c r="C31" i="8"/>
  <c r="C14" i="8"/>
  <c r="B14" i="8"/>
  <c r="C11" i="8"/>
  <c r="B31" i="8"/>
  <c r="B21" i="8"/>
  <c r="B18" i="8"/>
  <c r="B11" i="8"/>
  <c r="C43" i="8"/>
  <c r="C56" i="8"/>
  <c r="C48" i="8"/>
  <c r="C46" i="8"/>
  <c r="C40" i="8"/>
  <c r="B56" i="8"/>
  <c r="B48" i="8"/>
  <c r="B46" i="8"/>
  <c r="B43" i="8"/>
  <c r="B40" i="8"/>
  <c r="F6" i="7"/>
  <c r="E6" i="7"/>
  <c r="F34" i="10"/>
  <c r="F37" i="10" s="1"/>
  <c r="G34" i="10" s="1"/>
  <c r="G37" i="10" s="1"/>
  <c r="G21" i="10"/>
  <c r="F21" i="10"/>
  <c r="G11" i="10"/>
  <c r="F11" i="10"/>
  <c r="G8" i="10"/>
  <c r="F8" i="10"/>
  <c r="G14" i="10" l="1"/>
  <c r="G22" i="10" s="1"/>
  <c r="G28" i="10" s="1"/>
  <c r="G29" i="10" s="1"/>
  <c r="F14" i="10"/>
  <c r="F22" i="10" s="1"/>
  <c r="E27" i="3"/>
  <c r="D27" i="3"/>
  <c r="E10" i="3"/>
  <c r="D10" i="3"/>
  <c r="C10" i="8"/>
  <c r="B10" i="8"/>
  <c r="C39" i="8"/>
  <c r="B39" i="8"/>
</calcChain>
</file>

<file path=xl/sharedStrings.xml><?xml version="1.0" encoding="utf-8"?>
<sst xmlns="http://schemas.openxmlformats.org/spreadsheetml/2006/main" count="318" uniqueCount="164">
  <si>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</si>
  <si>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</si>
  <si>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</si>
  <si>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</si>
  <si>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</si>
  <si>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</si>
  <si>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</si>
  <si>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</si>
  <si>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</si>
  <si>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</si>
  <si>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</si>
  <si>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</si>
  <si>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</si>
  <si>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</si>
  <si>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</si>
  <si>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</si>
  <si>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</si>
  <si>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</si>
  <si>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</si>
  <si>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</si>
  <si>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</si>
  <si>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</si>
  <si>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</si>
  <si>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</si>
  <si>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</si>
  <si>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</si>
  <si>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</si>
  <si>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</si>
  <si>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</si>
  <si>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Naziv</t>
  </si>
  <si>
    <t>Plan za 2024.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</si>
  <si>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</si>
  <si>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</si>
  <si>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</si>
  <si>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</si>
  <si>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</si>
  <si>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</si>
  <si>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</si>
  <si>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</si>
  <si>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</si>
  <si>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</si>
  <si>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</si>
  <si>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</si>
  <si>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</si>
  <si>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</si>
  <si>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</si>
  <si>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</si>
  <si>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</si>
  <si>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</si>
  <si>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</si>
  <si>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</si>
  <si>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</si>
  <si>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</si>
  <si>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</si>
  <si>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</si>
  <si>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</si>
  <si>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</si>
  <si>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</si>
  <si>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</si>
  <si>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</si>
  <si>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</si>
  <si>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</si>
  <si>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</si>
  <si>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</si>
  <si>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</si>
  <si>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</si>
  <si>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upravnih i administrativnih pristojbi, pristojbi po posebnim propisima i naknadama</t>
  </si>
  <si>
    <t>Prihodi od prodaje proizvoda i roba te pruženih usluga i prihodi od donacija</t>
  </si>
  <si>
    <t>Financijski rashodi</t>
  </si>
  <si>
    <t>Naknade građanima</t>
  </si>
  <si>
    <t>Dodatna ulaganja na građevinskim objektima</t>
  </si>
  <si>
    <t>3 Vlastiti prihod</t>
  </si>
  <si>
    <t xml:space="preserve">  '31 Prihod od imovine</t>
  </si>
  <si>
    <t xml:space="preserve">  '31 Prihod od prodaje proizvoda </t>
  </si>
  <si>
    <t>6 Donacije</t>
  </si>
  <si>
    <r>
      <t xml:space="preserve">  </t>
    </r>
    <r>
      <rPr>
        <sz val="10"/>
        <color rgb="FF000000"/>
        <rFont val="Arial"/>
        <family val="2"/>
      </rPr>
      <t>61 Donacije od pravnih i fizičkih osoba</t>
    </r>
  </si>
  <si>
    <t xml:space="preserve">  62 Kapitalne donacije</t>
  </si>
  <si>
    <t>09 Obrazovanje</t>
  </si>
  <si>
    <t>091 Osnovno obrazovanje</t>
  </si>
  <si>
    <t>PROGRAM 1001</t>
  </si>
  <si>
    <t>Program javnih potreba u školstvu</t>
  </si>
  <si>
    <t>Školska natjecanja i smotre</t>
  </si>
  <si>
    <t>Izvor financiranja 1.1</t>
  </si>
  <si>
    <t>Opći prihodi i primici</t>
  </si>
  <si>
    <t>Školska kuhinja</t>
  </si>
  <si>
    <t>Izvor financiranja 4.3.1.</t>
  </si>
  <si>
    <t>Prihod za posebne namjene PK</t>
  </si>
  <si>
    <t>Izvor financviranja 5.2.14</t>
  </si>
  <si>
    <t>Pomoći agencija za plaćanja u poljoprivredi</t>
  </si>
  <si>
    <t>Izvor financiranja 5.2.9.</t>
  </si>
  <si>
    <t>Pomoć ministarstva za demografiju mlade im socijalnu</t>
  </si>
  <si>
    <t>Izvor financiranja 5.7.1.</t>
  </si>
  <si>
    <t>Pomoći iz gradskih i općinskih proračuna</t>
  </si>
  <si>
    <t>Izvor financiranja 5.2.2</t>
  </si>
  <si>
    <t>Pomoći -PK</t>
  </si>
  <si>
    <t>Posebna skupina učenika s teškoćama</t>
  </si>
  <si>
    <t>Izvor financiranja 5.2.2.</t>
  </si>
  <si>
    <t>Pomoći PK</t>
  </si>
  <si>
    <t>Naknade građanima i kuanstvima</t>
  </si>
  <si>
    <t>Redovni program OŠ</t>
  </si>
  <si>
    <t>Izvor financiranja 1.2.</t>
  </si>
  <si>
    <t>Opći prihodi osnovne škole</t>
  </si>
  <si>
    <t xml:space="preserve">Dodatna ulaganja u objekte </t>
  </si>
  <si>
    <t>Izvor financiranja 3.1.1.</t>
  </si>
  <si>
    <t>Vlastiti prihod</t>
  </si>
  <si>
    <t>Rashodi za nabavu proizvodne dugotrajne imovine</t>
  </si>
  <si>
    <t>Prihodi za posebne namjene PK</t>
  </si>
  <si>
    <t>Knjige</t>
  </si>
  <si>
    <t>Izvor fianciranja 6.1.1.</t>
  </si>
  <si>
    <t>Tekuće donacije PK</t>
  </si>
  <si>
    <t>Produženi boravak</t>
  </si>
  <si>
    <t>Prihodi iz gradskih i općinskih proračuna</t>
  </si>
  <si>
    <t>Projekt međunarodna suradnja  A100022</t>
  </si>
  <si>
    <t>A100022</t>
  </si>
  <si>
    <t>Izvor financiranja 5.2.3</t>
  </si>
  <si>
    <t>Pomoći EU-PK</t>
  </si>
  <si>
    <t>Ulaganja u objekte školstva</t>
  </si>
  <si>
    <t>Rashodi za usluge</t>
  </si>
  <si>
    <t>Ulaganja u objekte školstva potres</t>
  </si>
  <si>
    <t>Izvor financiranja 6.2.1.</t>
  </si>
  <si>
    <t>Kapitalne donacije PK</t>
  </si>
  <si>
    <t>Uređaji strojevi i alati</t>
  </si>
  <si>
    <t>Osiguravanje pomoćnika u nastavi</t>
  </si>
  <si>
    <t>Višak prihoda</t>
  </si>
  <si>
    <t>Preneseni višak</t>
  </si>
  <si>
    <t xml:space="preserve">   92 Višak prihoda</t>
  </si>
  <si>
    <t xml:space="preserve">  92 Višak prihoda</t>
  </si>
  <si>
    <t>Izvor financiranja 5.2.25</t>
  </si>
  <si>
    <t>Pomoć iz dražavnog proračuna-obnova</t>
  </si>
  <si>
    <r>
      <t xml:space="preserve">   </t>
    </r>
    <r>
      <rPr>
        <sz val="10"/>
        <color rgb="FF000000"/>
        <rFont val="Arial"/>
        <family val="2"/>
      </rPr>
      <t>5.7.1 Pomoći iz gradskih proračuna  PK</t>
    </r>
  </si>
  <si>
    <t xml:space="preserve">  4.3.1 Ostali prihodi za posebne namjene</t>
  </si>
  <si>
    <t xml:space="preserve">   3.1.1. Prihodi od prodaje proizvoda</t>
  </si>
  <si>
    <t xml:space="preserve">   3.1.1 Prihod od imovine</t>
  </si>
  <si>
    <t xml:space="preserve">  1.1 Opći prihodi i primici</t>
  </si>
  <si>
    <t xml:space="preserve">  1.2 Opći prihodi osnovne škole</t>
  </si>
  <si>
    <t xml:space="preserve">   5.2.2 Pomoći PK</t>
  </si>
  <si>
    <t xml:space="preserve">   5.2.3 Ostale pomoći od    međunarodnih organizacija</t>
  </si>
  <si>
    <t xml:space="preserve">   5.2.5 Pomoći MZO</t>
  </si>
  <si>
    <t xml:space="preserve">   5.2.14 Pomoći Ministarstva za demografiju, obitelj, mlade i socijalnu</t>
  </si>
  <si>
    <r>
      <t xml:space="preserve">   </t>
    </r>
    <r>
      <rPr>
        <sz val="10"/>
        <color rgb="FF000000"/>
        <rFont val="Arial"/>
        <family val="2"/>
      </rPr>
      <t>5.7.1 Pomoći iz gradskih proračuna PK</t>
    </r>
  </si>
  <si>
    <t xml:space="preserve">   5.2.9  Pomoći Agencija za plaćanja u poljoprivredi</t>
  </si>
  <si>
    <t xml:space="preserve">  5.2.14  Pomoći ministarstva za demografiju, obitelj mlade i socijalnu</t>
  </si>
  <si>
    <r>
      <t xml:space="preserve">  </t>
    </r>
    <r>
      <rPr>
        <sz val="10"/>
        <color rgb="FF000000"/>
        <rFont val="Arial"/>
        <family val="2"/>
      </rPr>
      <t>6.1.1  Donacije od pravnih i fizičkih osoba</t>
    </r>
  </si>
  <si>
    <t xml:space="preserve">  6.2.1  Kapitalne donacije</t>
  </si>
  <si>
    <t xml:space="preserve">  5.2.25 Pomoći iz državnog proračuna obnova</t>
  </si>
  <si>
    <t xml:space="preserve">   5.2.9 Pomoći Agencija za plaćanja u poljoprivredi</t>
  </si>
  <si>
    <t xml:space="preserve">   5.2.25 Pomoći iz državnog proračuna obnova</t>
  </si>
  <si>
    <t>AKTIVNOST A1000007</t>
  </si>
  <si>
    <t>AKTIVNOST A1000010</t>
  </si>
  <si>
    <t>AKTIVNOST A1000013</t>
  </si>
  <si>
    <t>AKTIVNOST A1000014</t>
  </si>
  <si>
    <t>AKTIVNOST A1000015</t>
  </si>
  <si>
    <t>KAPITALNI PROJEKT K100002</t>
  </si>
  <si>
    <t>KAPITALNI PROJEKT K100007</t>
  </si>
  <si>
    <t>TEKUĆI PROJEKT K100004</t>
  </si>
  <si>
    <t>OSNOVNA ŠKOLA DRAGUTINA TADIJANOVIĆA PETRINJA  OIB 34310703158</t>
  </si>
  <si>
    <t>OSNOVNA ŠKOLA DRAGUTINA TADIJANOVIĆA PETRINJA   OIB 34310703158</t>
  </si>
  <si>
    <t>Proračun 2024. 1. rebalans</t>
  </si>
  <si>
    <t>Ptroračun 2024. 1. rebalans</t>
  </si>
  <si>
    <t>Plan 2024. 1. rebalans</t>
  </si>
  <si>
    <t>Rashodi na nabavu nefinancijske imovine</t>
  </si>
  <si>
    <t>92 Višak prihoda</t>
  </si>
  <si>
    <t>FINANCIJSKI PLAN PRORAČUNSKOG KORISNIKA JEDINICE LOKALNE I PODRUČNE (REGIONALNE) SAMOUPRAVE ZA 2024.    1. REBALANS</t>
  </si>
  <si>
    <t>FINANCIJSKI PLAN PRORAČUNSKOG KORISNIKA JEDINICE LOKALNE I PODRUČNE (REGIONALNE) SAMOUPRAVE 
ZA 2024. 1.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</si>
</sst>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20" fillId="2" borderId="3" xfId="0" quotePrefix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0" fontId="8" fillId="0" borderId="0" xfId="0" applyFont="1"/>
    <xf numFmtId="2" fontId="3" fillId="2" borderId="3" xfId="0" applyNumberFormat="1" applyFont="1" applyFill="1" applyBorder="1" applyAlignment="1">
      <alignment horizontal="right"/>
    </xf>
    <xf numFmtId="0" fontId="24" fillId="2" borderId="4" xfId="0" applyFont="1" applyFill="1" applyBorder="1" applyAlignment="1">
      <alignment horizontal="left" vertical="center" wrapText="1"/>
    </xf>
    <xf numFmtId="2" fontId="6" fillId="2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5" fillId="2" borderId="4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23" fillId="0" borderId="3" xfId="0" applyFont="1" applyBorder="1" applyAlignment="1">
      <alignment horizontal="left" vertical="center" wrapText="1"/>
    </xf>
    <xf numFmtId="2" fontId="0" fillId="0" borderId="0" xfId="0" applyNumberFormat="1"/>
    <xf numFmtId="2" fontId="2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/>
    </xf>
    <xf numFmtId="0" fontId="28" fillId="5" borderId="0" xfId="0" applyFont="1" applyFill="1"/>
    <xf numFmtId="0" fontId="29" fillId="5" borderId="0" xfId="0" applyFont="1" applyFill="1"/>
    <xf numFmtId="0" fontId="0" fillId="5" borderId="0" xfId="0" applyFill="1"/>
    <xf numFmtId="2" fontId="0" fillId="0" borderId="3" xfId="0" applyNumberFormat="1" applyBorder="1"/>
    <xf numFmtId="2" fontId="1" fillId="0" borderId="3" xfId="0" applyNumberFormat="1" applyFont="1" applyBorder="1"/>
    <xf numFmtId="0" fontId="0" fillId="2" borderId="0" xfId="0" applyFill="1"/>
    <xf numFmtId="2" fontId="33" fillId="0" borderId="3" xfId="0" applyNumberFormat="1" applyFont="1" applyBorder="1"/>
    <xf numFmtId="2" fontId="33" fillId="2" borderId="3" xfId="0" applyNumberFormat="1" applyFont="1" applyFill="1" applyBorder="1"/>
    <xf numFmtId="2" fontId="6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2" fontId="3" fillId="5" borderId="3" xfId="0" applyNumberFormat="1" applyFont="1" applyFill="1" applyBorder="1" applyAlignment="1">
      <alignment horizontal="right"/>
    </xf>
    <xf numFmtId="0" fontId="0" fillId="6" borderId="0" xfId="0" applyFill="1"/>
    <xf numFmtId="0" fontId="20" fillId="5" borderId="3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0" fontId="21" fillId="5" borderId="3" xfId="0" quotePrefix="1" applyFont="1" applyFill="1" applyBorder="1" applyAlignment="1">
      <alignment horizontal="left" vertical="center"/>
    </xf>
    <xf numFmtId="2" fontId="26" fillId="5" borderId="3" xfId="0" applyNumberFormat="1" applyFont="1" applyFill="1" applyBorder="1" applyAlignment="1">
      <alignment horizontal="right"/>
    </xf>
    <xf numFmtId="0" fontId="6" fillId="5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0" fontId="30" fillId="4" borderId="4" xfId="0" applyFont="1" applyFill="1" applyBorder="1" applyAlignment="1">
      <alignment horizontal="left" vertical="center" wrapText="1"/>
    </xf>
    <xf numFmtId="2" fontId="21" fillId="4" borderId="3" xfId="0" applyNumberFormat="1" applyFont="1" applyFill="1" applyBorder="1" applyAlignment="1">
      <alignment horizontal="right"/>
    </xf>
    <xf numFmtId="2" fontId="9" fillId="4" borderId="3" xfId="0" applyNumberFormat="1" applyFont="1" applyFill="1" applyBorder="1" applyAlignment="1">
      <alignment horizontal="right"/>
    </xf>
    <xf numFmtId="2" fontId="29" fillId="4" borderId="3" xfId="0" applyNumberFormat="1" applyFont="1" applyFill="1" applyBorder="1"/>
    <xf numFmtId="0" fontId="32" fillId="4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2" fontId="26" fillId="3" borderId="3" xfId="0" applyNumberFormat="1" applyFont="1" applyFill="1" applyBorder="1" applyAlignment="1">
      <alignment horizontal="right"/>
    </xf>
    <xf numFmtId="0" fontId="30" fillId="2" borderId="1" xfId="0" applyFont="1" applyFill="1" applyBorder="1" applyAlignment="1">
      <alignment horizontal="left" vertical="center" wrapText="1" indent="1"/>
    </xf>
    <xf numFmtId="0" fontId="31" fillId="2" borderId="2" xfId="0" applyFont="1" applyFill="1" applyBorder="1" applyAlignment="1">
      <alignment horizontal="left" vertical="center" wrapText="1" indent="1"/>
    </xf>
    <xf numFmtId="0" fontId="30" fillId="2" borderId="4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right"/>
    </xf>
    <xf numFmtId="2" fontId="29" fillId="2" borderId="3" xfId="0" applyNumberFormat="1" applyFont="1" applyFill="1" applyBorder="1"/>
    <xf numFmtId="0" fontId="29" fillId="2" borderId="4" xfId="0" applyFont="1" applyFill="1" applyBorder="1" applyAlignment="1">
      <alignment horizontal="left" vertical="center" wrapText="1" indent="1"/>
    </xf>
    <xf numFmtId="0" fontId="28" fillId="2" borderId="4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/>
    </xf>
    <xf numFmtId="2" fontId="34" fillId="2" borderId="3" xfId="0" applyNumberFormat="1" applyFont="1" applyFill="1" applyBorder="1"/>
    <xf numFmtId="2" fontId="35" fillId="0" borderId="3" xfId="0" applyNumberFormat="1" applyFont="1" applyBorder="1"/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2" xfId="0" applyFont="1" applyBorder="1"/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indent="1"/>
    </xf>
    <xf numFmtId="0" fontId="29" fillId="4" borderId="2" xfId="0" applyFont="1" applyFill="1" applyBorder="1" applyAlignment="1">
      <alignment horizontal="left" vertical="center" indent="1"/>
    </xf>
    <xf numFmtId="0" fontId="29" fillId="4" borderId="4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30" fillId="4" borderId="1" xfId="0" applyFont="1" applyFill="1" applyBorder="1" applyAlignment="1">
      <alignment horizontal="left" vertical="center" wrapText="1" indent="1"/>
    </xf>
    <xf numFmtId="0" fontId="31" fillId="4" borderId="2" xfId="0" applyFont="1" applyFill="1" applyBorder="1" applyAlignment="1">
      <alignment horizontal="left" vertical="center" wrapText="1" indent="1"/>
    </xf>
    <xf numFmtId="0" fontId="31" fillId="4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workbookViewId="0">
      <selection activeCell="A5" sqref="A5:G5"/>
    </sheetView>
  </sheetViews>
  <sheetFormatPr defaultRowHeight="15" x14ac:dyDescent="0.25"/>
  <cols>
    <col min="5" max="7" width="25.28515625" customWidth="1"/>
    <col min="8" max="8" width="0.42578125" customWidth="1"/>
  </cols>
  <sheetData>
    <row r="1" spans="1:8" ht="42" customHeight="1" x14ac:dyDescent="0.25">
      <c r="A1" s="130" t="s">
        <v>162</v>
      </c>
      <c r="B1" s="130"/>
      <c r="C1" s="130"/>
      <c r="D1" s="130"/>
      <c r="E1" s="130"/>
      <c r="F1" s="130"/>
      <c r="G1" s="130"/>
    </row>
    <row r="2" spans="1:8" ht="18" x14ac:dyDescent="0.25">
      <c r="A2" s="148" t="s">
        <v>155</v>
      </c>
      <c r="B2" s="149"/>
      <c r="C2" s="149"/>
      <c r="D2" s="149"/>
      <c r="E2" s="149"/>
      <c r="F2" s="149"/>
      <c r="G2" s="149"/>
      <c r="H2" s="149"/>
    </row>
    <row r="3" spans="1:8" ht="15.75" x14ac:dyDescent="0.25">
      <c r="A3" s="130" t="s">
        <v>19</v>
      </c>
      <c r="B3" s="130"/>
      <c r="C3" s="130"/>
      <c r="D3" s="130"/>
      <c r="E3" s="130"/>
      <c r="F3" s="130"/>
      <c r="G3" s="143"/>
    </row>
    <row r="4" spans="1:8" ht="18" x14ac:dyDescent="0.25">
      <c r="A4" s="4"/>
      <c r="B4" s="4"/>
      <c r="C4" s="4"/>
      <c r="D4" s="4"/>
      <c r="E4" s="4"/>
      <c r="F4" s="4"/>
      <c r="G4" s="5"/>
    </row>
    <row r="5" spans="1:8" ht="15.75" x14ac:dyDescent="0.25">
      <c r="A5" s="130" t="s">
        <v>25</v>
      </c>
      <c r="B5" s="131"/>
      <c r="C5" s="131"/>
      <c r="D5" s="131"/>
      <c r="E5" s="131"/>
      <c r="F5" s="131"/>
      <c r="G5" s="131"/>
    </row>
    <row r="6" spans="1:8" ht="18" x14ac:dyDescent="0.25">
      <c r="A6" s="1"/>
      <c r="B6" s="2"/>
      <c r="C6" s="2"/>
      <c r="D6" s="2"/>
      <c r="E6" s="6"/>
      <c r="F6" s="7"/>
      <c r="G6" s="7"/>
    </row>
    <row r="7" spans="1:8" ht="25.5" x14ac:dyDescent="0.25">
      <c r="A7" s="25"/>
      <c r="B7" s="26"/>
      <c r="C7" s="26"/>
      <c r="D7" s="27"/>
      <c r="E7" s="28"/>
      <c r="F7" s="3" t="s">
        <v>38</v>
      </c>
      <c r="G7" s="3" t="s">
        <v>157</v>
      </c>
    </row>
    <row r="8" spans="1:8" x14ac:dyDescent="0.25">
      <c r="A8" s="135" t="s">
        <v>0</v>
      </c>
      <c r="B8" s="129"/>
      <c r="C8" s="129"/>
      <c r="D8" s="129"/>
      <c r="E8" s="144"/>
      <c r="F8" s="68">
        <f t="shared" ref="F8:G8" si="0">F9+F10</f>
        <v>2262414.46</v>
      </c>
      <c r="G8" s="68">
        <f t="shared" si="0"/>
        <v>2316597.85</v>
      </c>
    </row>
    <row r="9" spans="1:8" x14ac:dyDescent="0.25">
      <c r="A9" s="145" t="s">
        <v>32</v>
      </c>
      <c r="B9" s="146"/>
      <c r="C9" s="146"/>
      <c r="D9" s="146"/>
      <c r="E9" s="142"/>
      <c r="F9" s="69">
        <v>2262414.46</v>
      </c>
      <c r="G9" s="69">
        <v>2316597.85</v>
      </c>
    </row>
    <row r="10" spans="1:8" x14ac:dyDescent="0.25">
      <c r="A10" s="141" t="s">
        <v>33</v>
      </c>
      <c r="B10" s="142"/>
      <c r="C10" s="142"/>
      <c r="D10" s="142"/>
      <c r="E10" s="142"/>
      <c r="F10" s="69">
        <v>0</v>
      </c>
      <c r="G10" s="69">
        <v>0</v>
      </c>
    </row>
    <row r="11" spans="1:8" x14ac:dyDescent="0.25">
      <c r="A11" s="29" t="s">
        <v>1</v>
      </c>
      <c r="B11" s="38"/>
      <c r="C11" s="38"/>
      <c r="D11" s="38"/>
      <c r="E11" s="38"/>
      <c r="F11" s="68">
        <f t="shared" ref="F11:G11" si="1">F12+F13</f>
        <v>2262414.46</v>
      </c>
      <c r="G11" s="68">
        <f t="shared" si="1"/>
        <v>2316597.85</v>
      </c>
    </row>
    <row r="12" spans="1:8" x14ac:dyDescent="0.25">
      <c r="A12" s="147" t="s">
        <v>34</v>
      </c>
      <c r="B12" s="146"/>
      <c r="C12" s="146"/>
      <c r="D12" s="146"/>
      <c r="E12" s="146"/>
      <c r="F12" s="69">
        <v>2210336.46</v>
      </c>
      <c r="G12" s="69">
        <v>2184296.19</v>
      </c>
    </row>
    <row r="13" spans="1:8" x14ac:dyDescent="0.25">
      <c r="A13" s="141" t="s">
        <v>35</v>
      </c>
      <c r="B13" s="142"/>
      <c r="C13" s="142"/>
      <c r="D13" s="142"/>
      <c r="E13" s="142"/>
      <c r="F13" s="69">
        <v>52078</v>
      </c>
      <c r="G13" s="69">
        <v>132301.66</v>
      </c>
    </row>
    <row r="14" spans="1:8" x14ac:dyDescent="0.25">
      <c r="A14" s="128" t="s">
        <v>57</v>
      </c>
      <c r="B14" s="129"/>
      <c r="C14" s="129"/>
      <c r="D14" s="129"/>
      <c r="E14" s="129"/>
      <c r="F14" s="68">
        <f t="shared" ref="F14:G14" si="2">F8-F11</f>
        <v>0</v>
      </c>
      <c r="G14" s="68">
        <f t="shared" si="2"/>
        <v>0</v>
      </c>
    </row>
    <row r="15" spans="1:8" ht="18" x14ac:dyDescent="0.25">
      <c r="A15" s="4"/>
      <c r="B15" s="19"/>
      <c r="C15" s="19"/>
      <c r="D15" s="19"/>
      <c r="E15" s="19"/>
      <c r="F15" s="20"/>
      <c r="G15" s="20"/>
    </row>
    <row r="16" spans="1:8" ht="15.75" x14ac:dyDescent="0.25">
      <c r="A16" s="130" t="s">
        <v>26</v>
      </c>
      <c r="B16" s="131"/>
      <c r="C16" s="131"/>
      <c r="D16" s="131"/>
      <c r="E16" s="131"/>
      <c r="F16" s="131"/>
      <c r="G16" s="131"/>
    </row>
    <row r="17" spans="1:7" ht="18" x14ac:dyDescent="0.25">
      <c r="A17" s="4"/>
      <c r="B17" s="19"/>
      <c r="C17" s="19"/>
      <c r="D17" s="19"/>
      <c r="E17" s="19"/>
      <c r="F17" s="20"/>
      <c r="G17" s="20"/>
    </row>
    <row r="18" spans="1:7" ht="25.5" x14ac:dyDescent="0.25">
      <c r="A18" s="25"/>
      <c r="B18" s="26"/>
      <c r="C18" s="26"/>
      <c r="D18" s="27"/>
      <c r="E18" s="28"/>
      <c r="F18" s="3" t="s">
        <v>38</v>
      </c>
      <c r="G18" s="3" t="s">
        <v>157</v>
      </c>
    </row>
    <row r="19" spans="1:7" x14ac:dyDescent="0.25">
      <c r="A19" s="141" t="s">
        <v>36</v>
      </c>
      <c r="B19" s="142"/>
      <c r="C19" s="142"/>
      <c r="D19" s="142"/>
      <c r="E19" s="142"/>
      <c r="F19" s="69"/>
      <c r="G19" s="69"/>
    </row>
    <row r="20" spans="1:7" x14ac:dyDescent="0.25">
      <c r="A20" s="141" t="s">
        <v>37</v>
      </c>
      <c r="B20" s="142"/>
      <c r="C20" s="142"/>
      <c r="D20" s="142"/>
      <c r="E20" s="142"/>
      <c r="F20" s="69"/>
      <c r="G20" s="69"/>
    </row>
    <row r="21" spans="1:7" x14ac:dyDescent="0.25">
      <c r="A21" s="128" t="s">
        <v>2</v>
      </c>
      <c r="B21" s="129"/>
      <c r="C21" s="129"/>
      <c r="D21" s="129"/>
      <c r="E21" s="129"/>
      <c r="F21" s="68">
        <f t="shared" ref="F21:G21" si="3">F19-F20</f>
        <v>0</v>
      </c>
      <c r="G21" s="68">
        <f t="shared" si="3"/>
        <v>0</v>
      </c>
    </row>
    <row r="22" spans="1:7" x14ac:dyDescent="0.25">
      <c r="A22" s="128" t="s">
        <v>58</v>
      </c>
      <c r="B22" s="129"/>
      <c r="C22" s="129"/>
      <c r="D22" s="129"/>
      <c r="E22" s="129"/>
      <c r="F22" s="68">
        <f t="shared" ref="F22:G22" si="4">F14+F21</f>
        <v>0</v>
      </c>
      <c r="G22" s="68">
        <f t="shared" si="4"/>
        <v>0</v>
      </c>
    </row>
    <row r="23" spans="1:7" ht="18" x14ac:dyDescent="0.25">
      <c r="A23" s="18"/>
      <c r="B23" s="19"/>
      <c r="C23" s="19"/>
      <c r="D23" s="19"/>
      <c r="E23" s="19"/>
      <c r="F23" s="20"/>
      <c r="G23" s="20"/>
    </row>
    <row r="24" spans="1:7" ht="15.75" x14ac:dyDescent="0.25">
      <c r="A24" s="130" t="s">
        <v>59</v>
      </c>
      <c r="B24" s="131"/>
      <c r="C24" s="131"/>
      <c r="D24" s="131"/>
      <c r="E24" s="131"/>
      <c r="F24" s="131"/>
      <c r="G24" s="131"/>
    </row>
    <row r="25" spans="1:7" ht="15.75" x14ac:dyDescent="0.25">
      <c r="A25" s="36"/>
      <c r="B25" s="37"/>
      <c r="C25" s="37"/>
      <c r="D25" s="37"/>
      <c r="E25" s="37"/>
      <c r="F25" s="37"/>
      <c r="G25" s="37"/>
    </row>
    <row r="26" spans="1:7" ht="25.5" x14ac:dyDescent="0.25">
      <c r="A26" s="25"/>
      <c r="B26" s="26"/>
      <c r="C26" s="26"/>
      <c r="D26" s="27"/>
      <c r="E26" s="28"/>
      <c r="F26" s="3" t="s">
        <v>38</v>
      </c>
      <c r="G26" s="3" t="s">
        <v>158</v>
      </c>
    </row>
    <row r="27" spans="1:7" ht="15" customHeight="1" x14ac:dyDescent="0.25">
      <c r="A27" s="132" t="s">
        <v>60</v>
      </c>
      <c r="B27" s="133"/>
      <c r="C27" s="133"/>
      <c r="D27" s="133"/>
      <c r="E27" s="134"/>
      <c r="F27" s="70">
        <v>0</v>
      </c>
      <c r="G27" s="70">
        <v>0</v>
      </c>
    </row>
    <row r="28" spans="1:7" ht="15" customHeight="1" x14ac:dyDescent="0.25">
      <c r="A28" s="128" t="s">
        <v>61</v>
      </c>
      <c r="B28" s="129"/>
      <c r="C28" s="129"/>
      <c r="D28" s="129"/>
      <c r="E28" s="129"/>
      <c r="F28" s="71">
        <v>0</v>
      </c>
      <c r="G28" s="71">
        <f t="shared" ref="G28" si="5">G22+G27</f>
        <v>0</v>
      </c>
    </row>
    <row r="29" spans="1:7" ht="45" customHeight="1" x14ac:dyDescent="0.25">
      <c r="A29" s="135" t="s">
        <v>62</v>
      </c>
      <c r="B29" s="136"/>
      <c r="C29" s="136"/>
      <c r="D29" s="136"/>
      <c r="E29" s="137"/>
      <c r="F29" s="71">
        <f>F14+F21+F27-F28</f>
        <v>0</v>
      </c>
      <c r="G29" s="71">
        <f t="shared" ref="G29" si="6">G14+G21+G27-G28</f>
        <v>0</v>
      </c>
    </row>
    <row r="30" spans="1:7" ht="15.75" x14ac:dyDescent="0.25">
      <c r="A30" s="39"/>
      <c r="B30" s="40"/>
      <c r="C30" s="40"/>
      <c r="D30" s="40"/>
      <c r="E30" s="40"/>
      <c r="F30" s="40"/>
      <c r="G30" s="40"/>
    </row>
    <row r="31" spans="1:7" ht="15.75" x14ac:dyDescent="0.25">
      <c r="A31" s="138" t="s">
        <v>56</v>
      </c>
      <c r="B31" s="138"/>
      <c r="C31" s="138"/>
      <c r="D31" s="138"/>
      <c r="E31" s="138"/>
      <c r="F31" s="138"/>
      <c r="G31" s="138"/>
    </row>
    <row r="32" spans="1:7" ht="18" x14ac:dyDescent="0.25">
      <c r="A32" s="41"/>
      <c r="B32" s="42"/>
      <c r="C32" s="42"/>
      <c r="D32" s="42"/>
      <c r="E32" s="42"/>
      <c r="F32" s="43"/>
      <c r="G32" s="43"/>
    </row>
    <row r="33" spans="1:7" ht="25.5" x14ac:dyDescent="0.25">
      <c r="A33" s="44"/>
      <c r="B33" s="45"/>
      <c r="C33" s="45"/>
      <c r="D33" s="46"/>
      <c r="E33" s="47"/>
      <c r="F33" s="48" t="s">
        <v>38</v>
      </c>
      <c r="G33" s="48" t="s">
        <v>157</v>
      </c>
    </row>
    <row r="34" spans="1:7" x14ac:dyDescent="0.25">
      <c r="A34" s="132" t="s">
        <v>60</v>
      </c>
      <c r="B34" s="133"/>
      <c r="C34" s="133"/>
      <c r="D34" s="133"/>
      <c r="E34" s="134"/>
      <c r="F34" s="70" t="e">
        <f>#REF!</f>
        <v>#REF!</v>
      </c>
      <c r="G34" s="70" t="e">
        <f>F37</f>
        <v>#REF!</v>
      </c>
    </row>
    <row r="35" spans="1:7" ht="28.5" customHeight="1" x14ac:dyDescent="0.25">
      <c r="A35" s="132" t="s">
        <v>63</v>
      </c>
      <c r="B35" s="133"/>
      <c r="C35" s="133"/>
      <c r="D35" s="133"/>
      <c r="E35" s="134"/>
      <c r="F35" s="70">
        <v>0</v>
      </c>
      <c r="G35" s="70">
        <v>0</v>
      </c>
    </row>
    <row r="36" spans="1:7" x14ac:dyDescent="0.25">
      <c r="A36" s="132" t="s">
        <v>64</v>
      </c>
      <c r="B36" s="139"/>
      <c r="C36" s="139"/>
      <c r="D36" s="139"/>
      <c r="E36" s="140"/>
      <c r="F36" s="70">
        <v>0</v>
      </c>
      <c r="G36" s="70">
        <v>0</v>
      </c>
    </row>
    <row r="37" spans="1:7" ht="15" customHeight="1" x14ac:dyDescent="0.25">
      <c r="A37" s="128" t="s">
        <v>61</v>
      </c>
      <c r="B37" s="129"/>
      <c r="C37" s="129"/>
      <c r="D37" s="129"/>
      <c r="E37" s="129"/>
      <c r="F37" s="72" t="e">
        <f t="shared" ref="F37:G37" si="7">F34-F35+F36</f>
        <v>#REF!</v>
      </c>
      <c r="G37" s="72" t="e">
        <f t="shared" si="7"/>
        <v>#REF!</v>
      </c>
    </row>
    <row r="38" spans="1:7" ht="17.25" customHeight="1" x14ac:dyDescent="0.25"/>
    <row r="39" spans="1:7" x14ac:dyDescent="0.25">
      <c r="A39" s="126" t="s">
        <v>31</v>
      </c>
      <c r="B39" s="127"/>
      <c r="C39" s="127"/>
      <c r="D39" s="127"/>
      <c r="E39" s="127"/>
      <c r="F39" s="127"/>
      <c r="G39" s="127"/>
    </row>
    <row r="40" spans="1:7" ht="9" customHeight="1" x14ac:dyDescent="0.25"/>
  </sheetData>
  <mergeCells count="25">
    <mergeCell ref="A20:E20"/>
    <mergeCell ref="A1:G1"/>
    <mergeCell ref="A3:G3"/>
    <mergeCell ref="A5:G5"/>
    <mergeCell ref="A8:E8"/>
    <mergeCell ref="A9:E9"/>
    <mergeCell ref="A10:E10"/>
    <mergeCell ref="A12:E12"/>
    <mergeCell ref="A13:E13"/>
    <mergeCell ref="A14:E14"/>
    <mergeCell ref="A16:G16"/>
    <mergeCell ref="A19:E19"/>
    <mergeCell ref="A2:H2"/>
    <mergeCell ref="A39:G39"/>
    <mergeCell ref="A21:E21"/>
    <mergeCell ref="A22:E22"/>
    <mergeCell ref="A24:G24"/>
    <mergeCell ref="A27:E27"/>
    <mergeCell ref="A28:E28"/>
    <mergeCell ref="A29:E29"/>
    <mergeCell ref="A31:G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tabSelected="1" workbookViewId="0">
      <selection activeCell="K15" sqref="K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5" width="25.28515625" customWidth="1"/>
  </cols>
  <sheetData>
    <row r="1" spans="1:16" ht="42" customHeight="1" x14ac:dyDescent="0.25">
      <c r="A1" s="130" t="s">
        <v>163</v>
      </c>
      <c r="B1" s="130"/>
      <c r="C1" s="130"/>
      <c r="D1" s="130"/>
      <c r="E1" s="130"/>
    </row>
    <row r="2" spans="1:16" ht="18" customHeight="1" x14ac:dyDescent="0.25">
      <c r="A2" s="4"/>
      <c r="B2" s="4"/>
      <c r="C2" s="151" t="s">
        <v>156</v>
      </c>
      <c r="D2" s="152"/>
      <c r="E2" s="152"/>
    </row>
    <row r="3" spans="1:16" ht="15.75" customHeight="1" x14ac:dyDescent="0.25">
      <c r="A3" s="130" t="s">
        <v>19</v>
      </c>
      <c r="B3" s="130"/>
      <c r="C3" s="130"/>
      <c r="D3" s="130"/>
      <c r="E3" s="130"/>
    </row>
    <row r="4" spans="1:16" ht="18" x14ac:dyDescent="0.25">
      <c r="A4" s="4"/>
      <c r="B4" s="4"/>
      <c r="C4" s="4"/>
      <c r="D4" s="4"/>
      <c r="E4" s="5"/>
    </row>
    <row r="5" spans="1:16" ht="18" customHeight="1" x14ac:dyDescent="0.25">
      <c r="A5" s="130" t="s">
        <v>4</v>
      </c>
      <c r="B5" s="130"/>
      <c r="C5" s="130"/>
      <c r="D5" s="130"/>
      <c r="E5" s="130"/>
    </row>
    <row r="6" spans="1:16" ht="18" x14ac:dyDescent="0.25">
      <c r="A6" s="4"/>
      <c r="B6" s="4"/>
      <c r="C6" s="4"/>
      <c r="D6" s="4"/>
      <c r="E6" s="5"/>
    </row>
    <row r="7" spans="1:16" ht="15.75" customHeight="1" x14ac:dyDescent="0.25">
      <c r="A7" s="130" t="s">
        <v>39</v>
      </c>
      <c r="B7" s="130"/>
      <c r="C7" s="130"/>
      <c r="D7" s="130"/>
      <c r="E7" s="130"/>
    </row>
    <row r="8" spans="1:16" ht="18" x14ac:dyDescent="0.25">
      <c r="A8" s="4"/>
      <c r="B8" s="4"/>
      <c r="C8" s="4"/>
      <c r="D8" s="4"/>
      <c r="E8" s="5"/>
    </row>
    <row r="9" spans="1:16" x14ac:dyDescent="0.25">
      <c r="A9" s="17" t="s">
        <v>5</v>
      </c>
      <c r="B9" s="16" t="s">
        <v>6</v>
      </c>
      <c r="C9" s="16" t="s">
        <v>3</v>
      </c>
      <c r="D9" s="17" t="s">
        <v>30</v>
      </c>
      <c r="E9" s="17" t="s">
        <v>159</v>
      </c>
    </row>
    <row r="10" spans="1:16" s="91" customFormat="1" x14ac:dyDescent="0.25">
      <c r="A10" s="108"/>
      <c r="B10" s="109"/>
      <c r="C10" s="110" t="s">
        <v>0</v>
      </c>
      <c r="D10" s="111">
        <f>SUM(D11,D17)</f>
        <v>2262414.46</v>
      </c>
      <c r="E10" s="111">
        <f>SUM(E11,E17)</f>
        <v>2316597.85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s="82" customFormat="1" ht="15.75" customHeight="1" x14ac:dyDescent="0.25">
      <c r="A11" s="89">
        <v>6</v>
      </c>
      <c r="B11" s="89"/>
      <c r="C11" s="89" t="s">
        <v>7</v>
      </c>
      <c r="D11" s="90">
        <f>SUM(D12,D13,D14,D15,D16)</f>
        <v>2252538.69</v>
      </c>
      <c r="E11" s="90">
        <f>SUM(E12,E13,E14,E15,E16)</f>
        <v>2280855.35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38.25" x14ac:dyDescent="0.25">
      <c r="A12" s="9"/>
      <c r="B12" s="13">
        <v>63</v>
      </c>
      <c r="C12" s="13" t="s">
        <v>27</v>
      </c>
      <c r="D12" s="59">
        <v>1880589</v>
      </c>
      <c r="E12" s="59">
        <v>1880589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x14ac:dyDescent="0.25">
      <c r="A13" s="9"/>
      <c r="B13" s="13">
        <v>64</v>
      </c>
      <c r="C13" s="13" t="s">
        <v>65</v>
      </c>
      <c r="D13" s="59">
        <v>20</v>
      </c>
      <c r="E13" s="59">
        <v>20</v>
      </c>
    </row>
    <row r="14" spans="1:16" ht="51" x14ac:dyDescent="0.25">
      <c r="A14" s="9"/>
      <c r="B14" s="13">
        <v>65</v>
      </c>
      <c r="C14" s="13" t="s">
        <v>66</v>
      </c>
      <c r="D14" s="59">
        <v>82745</v>
      </c>
      <c r="E14" s="59">
        <v>82745</v>
      </c>
    </row>
    <row r="15" spans="1:16" ht="38.25" x14ac:dyDescent="0.25">
      <c r="A15" s="9"/>
      <c r="B15" s="13">
        <v>66</v>
      </c>
      <c r="C15" s="13" t="s">
        <v>67</v>
      </c>
      <c r="D15" s="59">
        <v>8900</v>
      </c>
      <c r="E15" s="59">
        <v>8900</v>
      </c>
    </row>
    <row r="16" spans="1:16" ht="38.25" x14ac:dyDescent="0.25">
      <c r="A16" s="10"/>
      <c r="B16" s="10">
        <v>67</v>
      </c>
      <c r="C16" s="13" t="s">
        <v>28</v>
      </c>
      <c r="D16" s="59">
        <v>280284.69</v>
      </c>
      <c r="E16" s="59">
        <v>308601.34999999998</v>
      </c>
    </row>
    <row r="17" spans="1:16" s="82" customFormat="1" x14ac:dyDescent="0.25">
      <c r="A17" s="92">
        <v>9</v>
      </c>
      <c r="B17" s="92"/>
      <c r="C17" s="93" t="s">
        <v>123</v>
      </c>
      <c r="D17" s="90">
        <f>SUM(D18,D19,D20,D21)</f>
        <v>9875.77</v>
      </c>
      <c r="E17" s="90">
        <f>SUM(E18,E19,E20,E21)</f>
        <v>35742.5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x14ac:dyDescent="0.25">
      <c r="A18" s="55"/>
      <c r="B18" s="55">
        <v>63</v>
      </c>
      <c r="C18" s="56" t="s">
        <v>124</v>
      </c>
      <c r="D18" s="59"/>
      <c r="E18" s="59">
        <v>23096.55</v>
      </c>
    </row>
    <row r="19" spans="1:16" x14ac:dyDescent="0.25">
      <c r="A19" s="55"/>
      <c r="B19" s="55">
        <v>65</v>
      </c>
      <c r="C19" s="56" t="s">
        <v>124</v>
      </c>
      <c r="D19" s="59"/>
      <c r="E19" s="59">
        <v>2086.29</v>
      </c>
    </row>
    <row r="20" spans="1:16" x14ac:dyDescent="0.25">
      <c r="A20" s="55"/>
      <c r="B20" s="55">
        <v>66</v>
      </c>
      <c r="C20" s="56" t="s">
        <v>124</v>
      </c>
      <c r="D20" s="59">
        <v>7408.51</v>
      </c>
      <c r="E20" s="59">
        <v>7940.46</v>
      </c>
    </row>
    <row r="21" spans="1:16" x14ac:dyDescent="0.25">
      <c r="A21" s="13"/>
      <c r="B21" s="13">
        <v>66</v>
      </c>
      <c r="C21" s="22" t="s">
        <v>124</v>
      </c>
      <c r="D21" s="59">
        <v>2467.2600000000002</v>
      </c>
      <c r="E21" s="59">
        <v>2619.1999999999998</v>
      </c>
    </row>
    <row r="24" spans="1:16" ht="15.75" x14ac:dyDescent="0.25">
      <c r="A24" s="130" t="s">
        <v>40</v>
      </c>
      <c r="B24" s="150"/>
      <c r="C24" s="150"/>
      <c r="D24" s="150"/>
      <c r="E24" s="150"/>
    </row>
    <row r="25" spans="1:16" ht="18" x14ac:dyDescent="0.25">
      <c r="A25" s="4"/>
      <c r="B25" s="4"/>
      <c r="C25" s="4"/>
      <c r="D25" s="4"/>
      <c r="E25" s="5"/>
    </row>
    <row r="26" spans="1:16" x14ac:dyDescent="0.25">
      <c r="A26" s="17" t="s">
        <v>5</v>
      </c>
      <c r="B26" s="16" t="s">
        <v>6</v>
      </c>
      <c r="C26" s="16" t="s">
        <v>8</v>
      </c>
      <c r="D26" s="17" t="s">
        <v>30</v>
      </c>
      <c r="E26" s="17" t="s">
        <v>159</v>
      </c>
    </row>
    <row r="27" spans="1:16" s="91" customFormat="1" x14ac:dyDescent="0.25">
      <c r="A27" s="108"/>
      <c r="B27" s="109"/>
      <c r="C27" s="110" t="s">
        <v>1</v>
      </c>
      <c r="D27" s="111">
        <f>SUM(D28,D33)</f>
        <v>2262414.46</v>
      </c>
      <c r="E27" s="111">
        <f>SUM(E28,E33)</f>
        <v>2316597.85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s="82" customFormat="1" ht="15.75" customHeight="1" x14ac:dyDescent="0.25">
      <c r="A28" s="89">
        <v>3</v>
      </c>
      <c r="B28" s="89"/>
      <c r="C28" s="89" t="s">
        <v>9</v>
      </c>
      <c r="D28" s="90">
        <f>SUM(D29,D30,D31,D32)</f>
        <v>2210336.46</v>
      </c>
      <c r="E28" s="90">
        <f>SUM(E29,E30,E31,E32)</f>
        <v>2236374.19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6" ht="15.75" customHeight="1" x14ac:dyDescent="0.25">
      <c r="A29" s="9"/>
      <c r="B29" s="13">
        <v>31</v>
      </c>
      <c r="C29" s="13" t="s">
        <v>10</v>
      </c>
      <c r="D29" s="59">
        <v>1640322</v>
      </c>
      <c r="E29" s="59">
        <v>1649665.32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x14ac:dyDescent="0.25">
      <c r="A30" s="10"/>
      <c r="B30" s="10">
        <v>32</v>
      </c>
      <c r="C30" s="10" t="s">
        <v>22</v>
      </c>
      <c r="D30" s="59">
        <v>507700.46</v>
      </c>
      <c r="E30" s="59">
        <v>524394.87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x14ac:dyDescent="0.25">
      <c r="A31" s="10"/>
      <c r="B31" s="10">
        <v>34</v>
      </c>
      <c r="C31" s="10" t="s">
        <v>68</v>
      </c>
      <c r="D31" s="59">
        <v>1497</v>
      </c>
      <c r="E31" s="59">
        <v>1497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x14ac:dyDescent="0.25">
      <c r="A32" s="10"/>
      <c r="B32" s="54">
        <v>37</v>
      </c>
      <c r="C32" s="11" t="s">
        <v>69</v>
      </c>
      <c r="D32" s="59">
        <v>60817</v>
      </c>
      <c r="E32" s="59">
        <v>60817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s="82" customFormat="1" ht="25.5" x14ac:dyDescent="0.25">
      <c r="A33" s="94">
        <v>4</v>
      </c>
      <c r="B33" s="94"/>
      <c r="C33" s="95" t="s">
        <v>11</v>
      </c>
      <c r="D33" s="90">
        <f>SUM(D34,D35)</f>
        <v>52078</v>
      </c>
      <c r="E33" s="90">
        <f>SUM(E34,E35)</f>
        <v>80223.66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25.5" x14ac:dyDescent="0.25">
      <c r="A34" s="12"/>
      <c r="B34" s="55">
        <v>42</v>
      </c>
      <c r="C34" s="56" t="s">
        <v>11</v>
      </c>
      <c r="D34" s="59">
        <v>46353</v>
      </c>
      <c r="E34" s="59">
        <v>57355</v>
      </c>
    </row>
    <row r="35" spans="1:16" ht="25.5" x14ac:dyDescent="0.25">
      <c r="A35" s="13"/>
      <c r="B35" s="13">
        <v>45</v>
      </c>
      <c r="C35" s="22" t="s">
        <v>70</v>
      </c>
      <c r="D35" s="59">
        <v>5725</v>
      </c>
      <c r="E35" s="59">
        <v>22868.66</v>
      </c>
    </row>
  </sheetData>
  <mergeCells count="6">
    <mergeCell ref="A24:E24"/>
    <mergeCell ref="A1:E1"/>
    <mergeCell ref="A3:E3"/>
    <mergeCell ref="A5:E5"/>
    <mergeCell ref="A7:E7"/>
    <mergeCell ref="C2:E2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9"/>
  <sheetViews>
    <sheetView workbookViewId="0">
      <selection activeCell="G12" sqref="G12"/>
    </sheetView>
  </sheetViews>
  <sheetFormatPr defaultRowHeight="15" x14ac:dyDescent="0.25"/>
  <cols>
    <col min="1" max="1" width="30.42578125" customWidth="1"/>
    <col min="2" max="3" width="25.28515625" customWidth="1"/>
  </cols>
  <sheetData>
    <row r="1" spans="1:5" ht="42" customHeight="1" x14ac:dyDescent="0.25">
      <c r="A1" s="130" t="s">
        <v>163</v>
      </c>
      <c r="B1" s="130"/>
      <c r="C1" s="130"/>
    </row>
    <row r="2" spans="1:5" ht="18" customHeight="1" x14ac:dyDescent="0.25">
      <c r="A2" s="151" t="s">
        <v>156</v>
      </c>
      <c r="B2" s="152"/>
      <c r="C2" s="152"/>
    </row>
    <row r="3" spans="1:5" ht="15.75" customHeight="1" x14ac:dyDescent="0.25">
      <c r="A3" s="130" t="s">
        <v>19</v>
      </c>
      <c r="B3" s="130"/>
      <c r="C3" s="130"/>
    </row>
    <row r="4" spans="1:5" ht="18" x14ac:dyDescent="0.25">
      <c r="B4" s="4"/>
      <c r="C4" s="5"/>
    </row>
    <row r="5" spans="1:5" ht="18" customHeight="1" x14ac:dyDescent="0.25">
      <c r="A5" s="130" t="s">
        <v>4</v>
      </c>
      <c r="B5" s="130"/>
      <c r="C5" s="130"/>
    </row>
    <row r="6" spans="1:5" ht="18" x14ac:dyDescent="0.25">
      <c r="A6" s="4"/>
      <c r="B6" s="4"/>
      <c r="C6" s="5"/>
    </row>
    <row r="7" spans="1:5" ht="15.75" customHeight="1" x14ac:dyDescent="0.25">
      <c r="A7" s="130" t="s">
        <v>41</v>
      </c>
      <c r="B7" s="130"/>
      <c r="C7" s="130"/>
    </row>
    <row r="8" spans="1:5" ht="18" x14ac:dyDescent="0.25">
      <c r="A8" s="4"/>
      <c r="B8" s="4"/>
      <c r="C8" s="5"/>
    </row>
    <row r="9" spans="1:5" x14ac:dyDescent="0.25">
      <c r="A9" s="17" t="s">
        <v>43</v>
      </c>
      <c r="B9" s="17" t="s">
        <v>30</v>
      </c>
      <c r="C9" s="17" t="s">
        <v>159</v>
      </c>
      <c r="E9" s="58"/>
    </row>
    <row r="10" spans="1:5" x14ac:dyDescent="0.25">
      <c r="A10" s="112" t="s">
        <v>0</v>
      </c>
      <c r="B10" s="111">
        <f>SUM(B11,B14,B18,B21,B31)</f>
        <v>2262414.46</v>
      </c>
      <c r="C10" s="111">
        <f>SUM(C11,C14,C18,C21,C31)</f>
        <v>2316597.85</v>
      </c>
    </row>
    <row r="11" spans="1:5" x14ac:dyDescent="0.25">
      <c r="A11" s="95" t="s">
        <v>46</v>
      </c>
      <c r="B11" s="88">
        <f>SUM(B12,B13)</f>
        <v>153267.69</v>
      </c>
      <c r="C11" s="88">
        <f>SUM(C12,C13)</f>
        <v>180624.35</v>
      </c>
    </row>
    <row r="12" spans="1:5" x14ac:dyDescent="0.25">
      <c r="A12" s="11" t="s">
        <v>133</v>
      </c>
      <c r="B12" s="59">
        <v>33916.69</v>
      </c>
      <c r="C12" s="59">
        <v>33916.69</v>
      </c>
    </row>
    <row r="13" spans="1:5" x14ac:dyDescent="0.25">
      <c r="A13" s="10" t="s">
        <v>134</v>
      </c>
      <c r="B13" s="59">
        <v>119351</v>
      </c>
      <c r="C13" s="59">
        <v>146707.66</v>
      </c>
    </row>
    <row r="14" spans="1:5" x14ac:dyDescent="0.25">
      <c r="A14" s="96" t="s">
        <v>71</v>
      </c>
      <c r="B14" s="97">
        <f>SUM(B15,B16,B17)</f>
        <v>15293.51</v>
      </c>
      <c r="C14" s="97">
        <f>SUM(C15,C16,C17)</f>
        <v>15825.46</v>
      </c>
    </row>
    <row r="15" spans="1:5" x14ac:dyDescent="0.25">
      <c r="A15" s="10" t="s">
        <v>132</v>
      </c>
      <c r="B15" s="59">
        <v>20</v>
      </c>
      <c r="C15" s="59">
        <v>20</v>
      </c>
    </row>
    <row r="16" spans="1:5" x14ac:dyDescent="0.25">
      <c r="A16" s="10" t="s">
        <v>131</v>
      </c>
      <c r="B16" s="59">
        <v>7865</v>
      </c>
      <c r="C16" s="59">
        <v>7865</v>
      </c>
    </row>
    <row r="17" spans="1:3" x14ac:dyDescent="0.25">
      <c r="A17" s="10" t="s">
        <v>125</v>
      </c>
      <c r="B17" s="59">
        <v>7408.51</v>
      </c>
      <c r="C17" s="59">
        <v>7940.46</v>
      </c>
    </row>
    <row r="18" spans="1:3" x14ac:dyDescent="0.25">
      <c r="A18" s="89" t="s">
        <v>45</v>
      </c>
      <c r="B18" s="97">
        <f>SUM(B19)</f>
        <v>82745</v>
      </c>
      <c r="C18" s="97">
        <f>SUM(C19,C20)</f>
        <v>84831.29</v>
      </c>
    </row>
    <row r="19" spans="1:3" ht="25.5" x14ac:dyDescent="0.25">
      <c r="A19" s="14" t="s">
        <v>130</v>
      </c>
      <c r="B19" s="59">
        <v>82745</v>
      </c>
      <c r="C19" s="59">
        <v>82745</v>
      </c>
    </row>
    <row r="20" spans="1:3" x14ac:dyDescent="0.25">
      <c r="A20" s="14" t="s">
        <v>161</v>
      </c>
      <c r="B20" s="59"/>
      <c r="C20" s="59">
        <v>2086.29</v>
      </c>
    </row>
    <row r="21" spans="1:3" x14ac:dyDescent="0.25">
      <c r="A21" s="98" t="s">
        <v>44</v>
      </c>
      <c r="B21" s="97">
        <f>SUM(B22,B24,B26,B27,B28,B29,B30)</f>
        <v>2007606</v>
      </c>
      <c r="C21" s="97">
        <f>SUM(C22,C23,C24,C25,C26,C27,C28,C29,C30)</f>
        <v>2031662.55</v>
      </c>
    </row>
    <row r="22" spans="1:3" x14ac:dyDescent="0.25">
      <c r="A22" s="57" t="s">
        <v>135</v>
      </c>
      <c r="B22" s="59">
        <v>1800481</v>
      </c>
      <c r="C22" s="59">
        <v>1800481</v>
      </c>
    </row>
    <row r="23" spans="1:3" x14ac:dyDescent="0.25">
      <c r="A23" s="57" t="s">
        <v>161</v>
      </c>
      <c r="B23" s="59"/>
      <c r="C23" s="59">
        <v>17314.23</v>
      </c>
    </row>
    <row r="24" spans="1:3" ht="25.5" x14ac:dyDescent="0.25">
      <c r="A24" s="57" t="s">
        <v>136</v>
      </c>
      <c r="B24" s="59">
        <v>7865</v>
      </c>
      <c r="C24" s="59">
        <v>7865</v>
      </c>
    </row>
    <row r="25" spans="1:3" x14ac:dyDescent="0.25">
      <c r="A25" s="57" t="s">
        <v>161</v>
      </c>
      <c r="B25" s="59"/>
      <c r="C25" s="59">
        <v>5782.32</v>
      </c>
    </row>
    <row r="26" spans="1:3" x14ac:dyDescent="0.25">
      <c r="A26" s="57" t="s">
        <v>137</v>
      </c>
      <c r="B26" s="59">
        <v>110891</v>
      </c>
      <c r="C26" s="59">
        <v>111851</v>
      </c>
    </row>
    <row r="27" spans="1:3" ht="25.5" x14ac:dyDescent="0.25">
      <c r="A27" s="57" t="s">
        <v>140</v>
      </c>
      <c r="B27" s="59">
        <v>3982</v>
      </c>
      <c r="C27" s="59">
        <v>3982</v>
      </c>
    </row>
    <row r="28" spans="1:3" ht="38.25" x14ac:dyDescent="0.25">
      <c r="A28" s="57" t="s">
        <v>141</v>
      </c>
      <c r="B28" s="59">
        <v>12144</v>
      </c>
      <c r="C28" s="59">
        <v>12144</v>
      </c>
    </row>
    <row r="29" spans="1:3" ht="25.5" x14ac:dyDescent="0.25">
      <c r="A29" s="57" t="s">
        <v>144</v>
      </c>
      <c r="B29" s="59">
        <v>0</v>
      </c>
      <c r="C29" s="59">
        <v>0</v>
      </c>
    </row>
    <row r="30" spans="1:3" ht="25.5" x14ac:dyDescent="0.25">
      <c r="A30" s="34" t="s">
        <v>129</v>
      </c>
      <c r="B30" s="59">
        <v>72243</v>
      </c>
      <c r="C30" s="59">
        <v>72243</v>
      </c>
    </row>
    <row r="31" spans="1:3" x14ac:dyDescent="0.25">
      <c r="A31" s="98" t="s">
        <v>74</v>
      </c>
      <c r="B31" s="97">
        <f>SUM(B32,B33,B34)</f>
        <v>3502.26</v>
      </c>
      <c r="C31" s="97">
        <f>SUM(C32,C33,C34)</f>
        <v>3654.2</v>
      </c>
    </row>
    <row r="32" spans="1:3" ht="25.5" x14ac:dyDescent="0.25">
      <c r="A32" s="34" t="s">
        <v>142</v>
      </c>
      <c r="B32" s="59">
        <v>1035</v>
      </c>
      <c r="C32" s="59">
        <v>1035</v>
      </c>
    </row>
    <row r="33" spans="1:3" x14ac:dyDescent="0.25">
      <c r="A33" s="73" t="s">
        <v>143</v>
      </c>
      <c r="B33" s="59">
        <v>0</v>
      </c>
      <c r="C33" s="59">
        <v>0</v>
      </c>
    </row>
    <row r="34" spans="1:3" x14ac:dyDescent="0.25">
      <c r="A34" s="11" t="s">
        <v>126</v>
      </c>
      <c r="B34" s="59">
        <v>2467.2600000000002</v>
      </c>
      <c r="C34" s="59">
        <v>2619.1999999999998</v>
      </c>
    </row>
    <row r="36" spans="1:3" ht="15.75" customHeight="1" x14ac:dyDescent="0.25">
      <c r="A36" s="130" t="s">
        <v>42</v>
      </c>
      <c r="B36" s="130"/>
      <c r="C36" s="130"/>
    </row>
    <row r="37" spans="1:3" ht="18" x14ac:dyDescent="0.25">
      <c r="A37" s="4"/>
      <c r="B37" s="4"/>
      <c r="C37" s="5"/>
    </row>
    <row r="38" spans="1:3" x14ac:dyDescent="0.25">
      <c r="A38" s="17" t="s">
        <v>43</v>
      </c>
      <c r="B38" s="17" t="s">
        <v>30</v>
      </c>
      <c r="C38" s="17" t="s">
        <v>159</v>
      </c>
    </row>
    <row r="39" spans="1:3" x14ac:dyDescent="0.25">
      <c r="A39" s="112" t="s">
        <v>1</v>
      </c>
      <c r="B39" s="111">
        <f>SUM(B40,B43,B46,B48,B56)</f>
        <v>2262414.46</v>
      </c>
      <c r="C39" s="111">
        <f>SUM(C40,C43,C46,C48,C56)</f>
        <v>2316597.85</v>
      </c>
    </row>
    <row r="40" spans="1:3" ht="15.75" customHeight="1" x14ac:dyDescent="0.25">
      <c r="A40" s="95" t="s">
        <v>46</v>
      </c>
      <c r="B40" s="88">
        <f>SUM(B41,B42)</f>
        <v>153267.69</v>
      </c>
      <c r="C40" s="88">
        <f>SUM(C41:C42)</f>
        <v>180624.35</v>
      </c>
    </row>
    <row r="41" spans="1:3" x14ac:dyDescent="0.25">
      <c r="A41" s="11" t="s">
        <v>133</v>
      </c>
      <c r="B41" s="59">
        <v>33916.69</v>
      </c>
      <c r="C41" s="59">
        <v>33916.69</v>
      </c>
    </row>
    <row r="42" spans="1:3" x14ac:dyDescent="0.25">
      <c r="A42" s="10" t="s">
        <v>134</v>
      </c>
      <c r="B42" s="59">
        <v>119351</v>
      </c>
      <c r="C42" s="59">
        <v>146707.66</v>
      </c>
    </row>
    <row r="43" spans="1:3" x14ac:dyDescent="0.25">
      <c r="A43" s="96" t="s">
        <v>71</v>
      </c>
      <c r="B43" s="97">
        <f>SUM(B44,B45)</f>
        <v>15293.51</v>
      </c>
      <c r="C43" s="97">
        <f>SUM(C44,C45)</f>
        <v>15825.46</v>
      </c>
    </row>
    <row r="44" spans="1:3" x14ac:dyDescent="0.25">
      <c r="A44" s="10" t="s">
        <v>72</v>
      </c>
      <c r="B44" s="59">
        <v>20</v>
      </c>
      <c r="C44" s="59">
        <v>20</v>
      </c>
    </row>
    <row r="45" spans="1:3" x14ac:dyDescent="0.25">
      <c r="A45" s="10" t="s">
        <v>73</v>
      </c>
      <c r="B45" s="59">
        <v>15273.51</v>
      </c>
      <c r="C45" s="59">
        <v>15805.46</v>
      </c>
    </row>
    <row r="46" spans="1:3" x14ac:dyDescent="0.25">
      <c r="A46" s="89" t="s">
        <v>45</v>
      </c>
      <c r="B46" s="97">
        <f>SUM(B47)</f>
        <v>82745</v>
      </c>
      <c r="C46" s="97">
        <f>SUM(C47)</f>
        <v>84831.29</v>
      </c>
    </row>
    <row r="47" spans="1:3" ht="25.5" x14ac:dyDescent="0.25">
      <c r="A47" s="14" t="s">
        <v>130</v>
      </c>
      <c r="B47" s="59">
        <v>82745</v>
      </c>
      <c r="C47" s="59">
        <v>84831.29</v>
      </c>
    </row>
    <row r="48" spans="1:3" x14ac:dyDescent="0.25">
      <c r="A48" s="98" t="s">
        <v>44</v>
      </c>
      <c r="B48" s="97">
        <f>SUM(B49,B50,B51,B52,B53,B54,B55)</f>
        <v>2007606</v>
      </c>
      <c r="C48" s="97">
        <f>SUM(C49,C50,C51,C52,C53,C54,C55)</f>
        <v>2031662.55</v>
      </c>
    </row>
    <row r="49" spans="1:3" x14ac:dyDescent="0.25">
      <c r="A49" s="57" t="s">
        <v>135</v>
      </c>
      <c r="B49" s="59">
        <v>1800481</v>
      </c>
      <c r="C49" s="59">
        <v>1817795.23</v>
      </c>
    </row>
    <row r="50" spans="1:3" ht="25.5" x14ac:dyDescent="0.25">
      <c r="A50" s="57" t="s">
        <v>136</v>
      </c>
      <c r="B50" s="59">
        <v>7865</v>
      </c>
      <c r="C50" s="59">
        <v>13647.32</v>
      </c>
    </row>
    <row r="51" spans="1:3" x14ac:dyDescent="0.25">
      <c r="A51" s="57" t="s">
        <v>137</v>
      </c>
      <c r="B51" s="59">
        <v>110891</v>
      </c>
      <c r="C51" s="59">
        <v>111851</v>
      </c>
    </row>
    <row r="52" spans="1:3" ht="25.5" x14ac:dyDescent="0.25">
      <c r="A52" s="57" t="s">
        <v>145</v>
      </c>
      <c r="B52" s="59">
        <v>3982</v>
      </c>
      <c r="C52" s="59">
        <v>3982</v>
      </c>
    </row>
    <row r="53" spans="1:3" ht="38.25" x14ac:dyDescent="0.25">
      <c r="A53" s="57" t="s">
        <v>138</v>
      </c>
      <c r="B53" s="59">
        <v>12144</v>
      </c>
      <c r="C53" s="59">
        <v>12144</v>
      </c>
    </row>
    <row r="54" spans="1:3" ht="25.5" x14ac:dyDescent="0.25">
      <c r="A54" s="57" t="s">
        <v>146</v>
      </c>
      <c r="B54" s="59">
        <v>0</v>
      </c>
      <c r="C54" s="59">
        <v>0</v>
      </c>
    </row>
    <row r="55" spans="1:3" ht="25.5" x14ac:dyDescent="0.25">
      <c r="A55" s="34" t="s">
        <v>139</v>
      </c>
      <c r="B55" s="59">
        <v>72243</v>
      </c>
      <c r="C55" s="59">
        <v>72243</v>
      </c>
    </row>
    <row r="56" spans="1:3" x14ac:dyDescent="0.25">
      <c r="A56" s="98" t="s">
        <v>74</v>
      </c>
      <c r="B56" s="97">
        <f>SUM(B57,B58)</f>
        <v>3502.26</v>
      </c>
      <c r="C56" s="97">
        <f>SUM(C57,C58)</f>
        <v>3654.2</v>
      </c>
    </row>
    <row r="57" spans="1:3" ht="25.5" x14ac:dyDescent="0.25">
      <c r="A57" s="34" t="s">
        <v>75</v>
      </c>
      <c r="B57" s="59">
        <v>1035</v>
      </c>
      <c r="C57" s="59">
        <v>1035</v>
      </c>
    </row>
    <row r="58" spans="1:3" x14ac:dyDescent="0.25">
      <c r="A58" s="11" t="s">
        <v>76</v>
      </c>
      <c r="B58" s="59">
        <v>2467.2600000000002</v>
      </c>
      <c r="C58" s="59">
        <v>2619.1999999999998</v>
      </c>
    </row>
    <row r="59" spans="1:3" x14ac:dyDescent="0.25">
      <c r="B59" s="74"/>
      <c r="C59" s="74"/>
    </row>
  </sheetData>
  <mergeCells count="6">
    <mergeCell ref="A1:C1"/>
    <mergeCell ref="A3:C3"/>
    <mergeCell ref="A5:C5"/>
    <mergeCell ref="A7:C7"/>
    <mergeCell ref="A36:C36"/>
    <mergeCell ref="A2:C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4"/>
  <sheetViews>
    <sheetView workbookViewId="0">
      <selection activeCell="F7" sqref="F7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5" ht="42" customHeight="1" x14ac:dyDescent="0.25">
      <c r="A1" s="130" t="s">
        <v>163</v>
      </c>
      <c r="B1" s="130"/>
      <c r="C1" s="130"/>
    </row>
    <row r="2" spans="1:5" ht="18" customHeight="1" x14ac:dyDescent="0.25">
      <c r="A2" s="148" t="s">
        <v>156</v>
      </c>
      <c r="B2" s="153"/>
      <c r="C2" s="153"/>
      <c r="D2" s="149"/>
      <c r="E2" s="149"/>
    </row>
    <row r="3" spans="1:5" ht="15.75" x14ac:dyDescent="0.25">
      <c r="A3" s="130" t="s">
        <v>19</v>
      </c>
      <c r="B3" s="130"/>
      <c r="C3" s="143"/>
    </row>
    <row r="4" spans="1:5" ht="18" x14ac:dyDescent="0.25">
      <c r="A4" s="4"/>
      <c r="B4" s="4"/>
      <c r="C4" s="5"/>
    </row>
    <row r="5" spans="1:5" ht="18" customHeight="1" x14ac:dyDescent="0.25">
      <c r="A5" s="130" t="s">
        <v>4</v>
      </c>
      <c r="B5" s="131"/>
      <c r="C5" s="131"/>
    </row>
    <row r="6" spans="1:5" ht="18" x14ac:dyDescent="0.25">
      <c r="A6" s="4"/>
      <c r="B6" s="4"/>
      <c r="C6" s="5"/>
    </row>
    <row r="7" spans="1:5" ht="15.75" x14ac:dyDescent="0.25">
      <c r="A7" s="130" t="s">
        <v>12</v>
      </c>
      <c r="B7" s="150"/>
      <c r="C7" s="150"/>
    </row>
    <row r="8" spans="1:5" ht="18" x14ac:dyDescent="0.25">
      <c r="A8" s="4"/>
      <c r="B8" s="4"/>
      <c r="C8" s="5"/>
    </row>
    <row r="9" spans="1:5" x14ac:dyDescent="0.25">
      <c r="A9" s="17" t="s">
        <v>43</v>
      </c>
      <c r="B9" s="17" t="s">
        <v>30</v>
      </c>
      <c r="C9" s="17" t="s">
        <v>159</v>
      </c>
    </row>
    <row r="10" spans="1:5" ht="15.75" customHeight="1" x14ac:dyDescent="0.25">
      <c r="A10" s="99" t="s">
        <v>13</v>
      </c>
      <c r="B10" s="100">
        <v>2262414.46</v>
      </c>
      <c r="C10" s="100">
        <v>2316597.85</v>
      </c>
    </row>
    <row r="11" spans="1:5" ht="15.75" customHeight="1" x14ac:dyDescent="0.25">
      <c r="A11" s="101" t="s">
        <v>77</v>
      </c>
      <c r="B11" s="102">
        <v>2262414.46</v>
      </c>
      <c r="C11" s="102">
        <v>2316597.85</v>
      </c>
    </row>
    <row r="12" spans="1:5" x14ac:dyDescent="0.25">
      <c r="A12" s="14" t="s">
        <v>78</v>
      </c>
      <c r="B12" s="67">
        <v>2262414.46</v>
      </c>
      <c r="C12" s="67">
        <v>2316597.85</v>
      </c>
    </row>
    <row r="13" spans="1:5" x14ac:dyDescent="0.25">
      <c r="A13" s="9" t="s">
        <v>14</v>
      </c>
      <c r="B13" s="67"/>
      <c r="C13" s="67"/>
    </row>
    <row r="14" spans="1:5" ht="25.5" x14ac:dyDescent="0.25">
      <c r="A14" s="15" t="s">
        <v>15</v>
      </c>
      <c r="B14" s="67"/>
      <c r="C14" s="67"/>
    </row>
  </sheetData>
  <mergeCells count="5">
    <mergeCell ref="A1:C1"/>
    <mergeCell ref="A3:C3"/>
    <mergeCell ref="A5:C5"/>
    <mergeCell ref="A7:C7"/>
    <mergeCell ref="A2:E2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workbookViewId="0">
      <selection activeCell="E20" sqref="E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5" width="25.28515625" customWidth="1"/>
  </cols>
  <sheetData>
    <row r="1" spans="1:7" ht="42" customHeight="1" x14ac:dyDescent="0.25">
      <c r="A1" s="130" t="s">
        <v>163</v>
      </c>
      <c r="B1" s="130"/>
      <c r="C1" s="130"/>
      <c r="D1" s="130"/>
      <c r="E1" s="130"/>
    </row>
    <row r="2" spans="1:7" ht="18" customHeight="1" x14ac:dyDescent="0.25">
      <c r="A2" s="148" t="s">
        <v>156</v>
      </c>
      <c r="B2" s="149"/>
      <c r="C2" s="149"/>
      <c r="D2" s="149"/>
      <c r="E2" s="149"/>
      <c r="F2" s="149"/>
      <c r="G2" s="149"/>
    </row>
    <row r="3" spans="1:7" ht="15.75" customHeight="1" x14ac:dyDescent="0.25">
      <c r="A3" s="130" t="s">
        <v>19</v>
      </c>
      <c r="B3" s="130"/>
      <c r="C3" s="130"/>
      <c r="D3" s="130"/>
      <c r="E3" s="130"/>
    </row>
    <row r="4" spans="1:7" ht="18" x14ac:dyDescent="0.25">
      <c r="A4" s="4"/>
      <c r="B4" s="4"/>
      <c r="C4" s="4"/>
      <c r="D4" s="4"/>
      <c r="E4" s="5"/>
    </row>
    <row r="5" spans="1:7" ht="18" customHeight="1" x14ac:dyDescent="0.25">
      <c r="A5" s="130" t="s">
        <v>50</v>
      </c>
      <c r="B5" s="130"/>
      <c r="C5" s="130"/>
      <c r="D5" s="130"/>
      <c r="E5" s="130"/>
    </row>
    <row r="6" spans="1:7" ht="18" x14ac:dyDescent="0.25">
      <c r="A6" s="4"/>
      <c r="B6" s="4"/>
      <c r="C6" s="4"/>
      <c r="D6" s="4"/>
      <c r="E6" s="5"/>
    </row>
    <row r="7" spans="1:7" x14ac:dyDescent="0.25">
      <c r="A7" s="17" t="s">
        <v>5</v>
      </c>
      <c r="B7" s="16" t="s">
        <v>6</v>
      </c>
      <c r="C7" s="16" t="s">
        <v>29</v>
      </c>
      <c r="D7" s="17" t="s">
        <v>30</v>
      </c>
      <c r="E7" s="17" t="s">
        <v>159</v>
      </c>
    </row>
    <row r="8" spans="1:7" x14ac:dyDescent="0.25">
      <c r="A8" s="32"/>
      <c r="B8" s="33"/>
      <c r="C8" s="31" t="s">
        <v>52</v>
      </c>
      <c r="D8" s="32"/>
      <c r="E8" s="32"/>
    </row>
    <row r="9" spans="1:7" ht="25.5" x14ac:dyDescent="0.25">
      <c r="A9" s="9">
        <v>8</v>
      </c>
      <c r="B9" s="9"/>
      <c r="C9" s="9" t="s">
        <v>16</v>
      </c>
      <c r="D9" s="8"/>
      <c r="E9" s="8"/>
    </row>
    <row r="10" spans="1:7" x14ac:dyDescent="0.25">
      <c r="A10" s="9"/>
      <c r="B10" s="13">
        <v>84</v>
      </c>
      <c r="C10" s="13" t="s">
        <v>23</v>
      </c>
      <c r="D10" s="8"/>
      <c r="E10" s="8"/>
    </row>
    <row r="11" spans="1:7" x14ac:dyDescent="0.25">
      <c r="A11" s="9"/>
      <c r="B11" s="13"/>
      <c r="C11" s="35"/>
      <c r="D11" s="8"/>
      <c r="E11" s="8"/>
    </row>
    <row r="12" spans="1:7" x14ac:dyDescent="0.25">
      <c r="A12" s="9"/>
      <c r="B12" s="13"/>
      <c r="C12" s="31" t="s">
        <v>55</v>
      </c>
      <c r="D12" s="8"/>
      <c r="E12" s="8"/>
    </row>
    <row r="13" spans="1:7" ht="25.5" x14ac:dyDescent="0.25">
      <c r="A13" s="12">
        <v>5</v>
      </c>
      <c r="B13" s="12"/>
      <c r="C13" s="21" t="s">
        <v>17</v>
      </c>
      <c r="D13" s="8"/>
      <c r="E13" s="8"/>
    </row>
    <row r="14" spans="1:7" ht="25.5" x14ac:dyDescent="0.25">
      <c r="A14" s="13"/>
      <c r="B14" s="13">
        <v>54</v>
      </c>
      <c r="C14" s="22" t="s">
        <v>24</v>
      </c>
      <c r="D14" s="8"/>
      <c r="E14" s="8"/>
    </row>
  </sheetData>
  <mergeCells count="4">
    <mergeCell ref="A1:E1"/>
    <mergeCell ref="A3:E3"/>
    <mergeCell ref="A5:E5"/>
    <mergeCell ref="A2:G2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sqref="A1:C1"/>
    </sheetView>
  </sheetViews>
  <sheetFormatPr defaultRowHeight="15" x14ac:dyDescent="0.25"/>
  <cols>
    <col min="1" max="3" width="25.28515625" customWidth="1"/>
  </cols>
  <sheetData>
    <row r="1" spans="1:6" ht="42" customHeight="1" x14ac:dyDescent="0.25">
      <c r="A1" s="130" t="s">
        <v>163</v>
      </c>
      <c r="B1" s="130"/>
      <c r="C1" s="130"/>
    </row>
    <row r="2" spans="1:6" ht="18" customHeight="1" x14ac:dyDescent="0.25">
      <c r="A2" s="148" t="s">
        <v>156</v>
      </c>
      <c r="B2" s="153"/>
      <c r="C2" s="153"/>
      <c r="D2" s="149"/>
      <c r="E2" s="149"/>
      <c r="F2" s="149"/>
    </row>
    <row r="3" spans="1:6" ht="15.75" customHeight="1" x14ac:dyDescent="0.25">
      <c r="A3" s="130" t="s">
        <v>19</v>
      </c>
      <c r="B3" s="130"/>
      <c r="C3" s="130"/>
    </row>
    <row r="4" spans="1:6" ht="18" x14ac:dyDescent="0.25">
      <c r="A4" s="148"/>
      <c r="B4" s="154"/>
      <c r="C4" s="154"/>
    </row>
    <row r="5" spans="1:6" ht="18" customHeight="1" x14ac:dyDescent="0.25">
      <c r="A5" s="130" t="s">
        <v>51</v>
      </c>
      <c r="B5" s="130"/>
      <c r="C5" s="130"/>
    </row>
    <row r="6" spans="1:6" ht="18" x14ac:dyDescent="0.25">
      <c r="A6" s="4"/>
      <c r="B6" s="4"/>
      <c r="C6" s="5"/>
    </row>
    <row r="7" spans="1:6" x14ac:dyDescent="0.25">
      <c r="A7" s="16" t="s">
        <v>43</v>
      </c>
      <c r="B7" s="17" t="s">
        <v>30</v>
      </c>
      <c r="C7" s="17" t="s">
        <v>159</v>
      </c>
    </row>
    <row r="8" spans="1:6" x14ac:dyDescent="0.25">
      <c r="A8" s="9" t="s">
        <v>52</v>
      </c>
      <c r="B8" s="8"/>
      <c r="C8" s="8"/>
    </row>
    <row r="9" spans="1:6" ht="25.5" x14ac:dyDescent="0.25">
      <c r="A9" s="9" t="s">
        <v>53</v>
      </c>
      <c r="B9" s="8"/>
      <c r="C9" s="8"/>
    </row>
    <row r="10" spans="1:6" ht="25.5" x14ac:dyDescent="0.25">
      <c r="A10" s="14" t="s">
        <v>54</v>
      </c>
      <c r="B10" s="8"/>
      <c r="C10" s="8"/>
    </row>
    <row r="11" spans="1:6" x14ac:dyDescent="0.25">
      <c r="A11" s="14"/>
      <c r="B11" s="8"/>
      <c r="C11" s="8"/>
    </row>
    <row r="12" spans="1:6" x14ac:dyDescent="0.25">
      <c r="A12" s="9" t="s">
        <v>55</v>
      </c>
      <c r="B12" s="8"/>
      <c r="C12" s="8"/>
    </row>
    <row r="13" spans="1:6" x14ac:dyDescent="0.25">
      <c r="A13" s="21" t="s">
        <v>46</v>
      </c>
      <c r="B13" s="8"/>
      <c r="C13" s="8"/>
    </row>
    <row r="14" spans="1:6" x14ac:dyDescent="0.25">
      <c r="A14" s="11" t="s">
        <v>47</v>
      </c>
      <c r="B14" s="8"/>
      <c r="C14" s="8"/>
    </row>
    <row r="15" spans="1:6" x14ac:dyDescent="0.25">
      <c r="A15" s="21" t="s">
        <v>48</v>
      </c>
      <c r="B15" s="8"/>
      <c r="C15" s="8"/>
    </row>
    <row r="16" spans="1:6" x14ac:dyDescent="0.25">
      <c r="A16" s="11" t="s">
        <v>49</v>
      </c>
      <c r="B16" s="8"/>
      <c r="C16" s="8"/>
    </row>
  </sheetData>
  <mergeCells count="5">
    <mergeCell ref="A1:C1"/>
    <mergeCell ref="A3:C3"/>
    <mergeCell ref="A5:C5"/>
    <mergeCell ref="A4:C4"/>
    <mergeCell ref="A2:F2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6"/>
  <sheetViews>
    <sheetView workbookViewId="0">
      <selection activeCell="I11" sqref="I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0.28515625" customWidth="1"/>
    <col min="4" max="4" width="30" customWidth="1"/>
    <col min="5" max="5" width="25.28515625" customWidth="1"/>
    <col min="6" max="6" width="27" customWidth="1"/>
  </cols>
  <sheetData>
    <row r="1" spans="1:8" ht="42" customHeight="1" x14ac:dyDescent="0.25">
      <c r="A1" s="130" t="s">
        <v>163</v>
      </c>
      <c r="B1" s="130"/>
      <c r="C1" s="130"/>
      <c r="D1" s="130"/>
      <c r="E1" s="130"/>
      <c r="F1" s="130"/>
    </row>
    <row r="2" spans="1:8" ht="18" x14ac:dyDescent="0.25">
      <c r="A2" s="148" t="s">
        <v>156</v>
      </c>
      <c r="B2" s="149"/>
      <c r="C2" s="149"/>
      <c r="D2" s="149"/>
      <c r="E2" s="149"/>
      <c r="F2" s="149"/>
      <c r="G2" s="149"/>
      <c r="H2" s="149"/>
    </row>
    <row r="3" spans="1:8" ht="18" customHeight="1" x14ac:dyDescent="0.25">
      <c r="A3" s="130" t="s">
        <v>18</v>
      </c>
      <c r="B3" s="131"/>
      <c r="C3" s="131"/>
      <c r="D3" s="131"/>
      <c r="E3" s="131"/>
      <c r="F3" s="131"/>
    </row>
    <row r="4" spans="1:8" ht="18" x14ac:dyDescent="0.25">
      <c r="A4" s="4"/>
      <c r="B4" s="4"/>
      <c r="C4" s="4"/>
      <c r="D4" s="4"/>
      <c r="E4" s="4"/>
      <c r="F4" s="5"/>
    </row>
    <row r="5" spans="1:8" x14ac:dyDescent="0.25">
      <c r="A5" s="161" t="s">
        <v>20</v>
      </c>
      <c r="B5" s="162"/>
      <c r="C5" s="163"/>
      <c r="D5" s="16" t="s">
        <v>21</v>
      </c>
      <c r="E5" s="17" t="s">
        <v>30</v>
      </c>
      <c r="F5" s="17" t="s">
        <v>159</v>
      </c>
    </row>
    <row r="6" spans="1:8" ht="25.5" x14ac:dyDescent="0.25">
      <c r="A6" s="155" t="s">
        <v>79</v>
      </c>
      <c r="B6" s="156"/>
      <c r="C6" s="157"/>
      <c r="D6" s="110" t="s">
        <v>80</v>
      </c>
      <c r="E6" s="113">
        <f>SUM(E7,E11,E30,E35,E70,E82,E87,E102,E109)</f>
        <v>2262414.46</v>
      </c>
      <c r="F6" s="113">
        <f>SUM(F7,F11,F30,F35,F70,F82,F87,F102,F109)</f>
        <v>2316597.85</v>
      </c>
    </row>
    <row r="7" spans="1:8" s="80" customFormat="1" x14ac:dyDescent="0.25">
      <c r="A7" s="158" t="s">
        <v>147</v>
      </c>
      <c r="B7" s="159"/>
      <c r="C7" s="160"/>
      <c r="D7" s="103" t="s">
        <v>81</v>
      </c>
      <c r="E7" s="104">
        <v>2126</v>
      </c>
      <c r="F7" s="104">
        <v>2126</v>
      </c>
    </row>
    <row r="8" spans="1:8" x14ac:dyDescent="0.25">
      <c r="A8" s="164" t="s">
        <v>82</v>
      </c>
      <c r="B8" s="165"/>
      <c r="C8" s="166"/>
      <c r="D8" s="60" t="s">
        <v>83</v>
      </c>
      <c r="E8" s="59">
        <v>2126</v>
      </c>
      <c r="F8" s="59">
        <v>2126</v>
      </c>
    </row>
    <row r="9" spans="1:8" x14ac:dyDescent="0.25">
      <c r="A9" s="167">
        <v>3</v>
      </c>
      <c r="B9" s="168"/>
      <c r="C9" s="169"/>
      <c r="D9" s="23" t="s">
        <v>9</v>
      </c>
      <c r="E9" s="59">
        <v>2126</v>
      </c>
      <c r="F9" s="59">
        <v>2126</v>
      </c>
    </row>
    <row r="10" spans="1:8" x14ac:dyDescent="0.25">
      <c r="A10" s="170">
        <v>32</v>
      </c>
      <c r="B10" s="171"/>
      <c r="C10" s="172"/>
      <c r="D10" s="23" t="s">
        <v>22</v>
      </c>
      <c r="E10" s="59">
        <v>2126</v>
      </c>
      <c r="F10" s="59">
        <v>2126</v>
      </c>
    </row>
    <row r="11" spans="1:8" s="80" customFormat="1" x14ac:dyDescent="0.25">
      <c r="A11" s="158" t="s">
        <v>148</v>
      </c>
      <c r="B11" s="159"/>
      <c r="C11" s="160"/>
      <c r="D11" s="103" t="s">
        <v>84</v>
      </c>
      <c r="E11" s="104">
        <v>163372.69</v>
      </c>
      <c r="F11" s="104">
        <v>168372.69</v>
      </c>
    </row>
    <row r="12" spans="1:8" x14ac:dyDescent="0.25">
      <c r="A12" s="164" t="s">
        <v>82</v>
      </c>
      <c r="B12" s="165"/>
      <c r="C12" s="166"/>
      <c r="D12" s="60" t="s">
        <v>83</v>
      </c>
      <c r="E12" s="61">
        <v>309.69</v>
      </c>
      <c r="F12" s="59">
        <v>309.69</v>
      </c>
    </row>
    <row r="13" spans="1:8" ht="14.25" customHeight="1" x14ac:dyDescent="0.25">
      <c r="A13" s="167">
        <v>3</v>
      </c>
      <c r="B13" s="168"/>
      <c r="C13" s="169"/>
      <c r="D13" s="23" t="s">
        <v>9</v>
      </c>
      <c r="E13" s="59">
        <v>309.69</v>
      </c>
      <c r="F13" s="59">
        <v>309.69</v>
      </c>
    </row>
    <row r="14" spans="1:8" ht="15" customHeight="1" x14ac:dyDescent="0.25">
      <c r="A14" s="49">
        <v>32</v>
      </c>
      <c r="B14" s="50"/>
      <c r="C14" s="23"/>
      <c r="D14" s="23" t="s">
        <v>22</v>
      </c>
      <c r="E14" s="59">
        <v>309.69</v>
      </c>
      <c r="F14" s="59">
        <v>309.69</v>
      </c>
    </row>
    <row r="15" spans="1:8" ht="25.5" x14ac:dyDescent="0.25">
      <c r="A15" s="173" t="s">
        <v>85</v>
      </c>
      <c r="B15" s="174"/>
      <c r="C15" s="175"/>
      <c r="D15" s="24" t="s">
        <v>86</v>
      </c>
      <c r="E15" s="61">
        <v>26130</v>
      </c>
      <c r="F15" s="59">
        <v>26130</v>
      </c>
    </row>
    <row r="16" spans="1:8" x14ac:dyDescent="0.25">
      <c r="A16" s="167">
        <v>3</v>
      </c>
      <c r="B16" s="139"/>
      <c r="C16" s="140"/>
      <c r="D16" s="23" t="s">
        <v>9</v>
      </c>
      <c r="E16" s="59">
        <v>26130</v>
      </c>
      <c r="F16" s="59">
        <v>26130</v>
      </c>
    </row>
    <row r="17" spans="1:6" ht="15" customHeight="1" x14ac:dyDescent="0.25">
      <c r="A17" s="167">
        <v>32</v>
      </c>
      <c r="B17" s="139"/>
      <c r="C17" s="140"/>
      <c r="D17" s="23" t="s">
        <v>22</v>
      </c>
      <c r="E17" s="59">
        <v>26130</v>
      </c>
      <c r="F17" s="59">
        <v>26130</v>
      </c>
    </row>
    <row r="18" spans="1:6" ht="25.5" x14ac:dyDescent="0.25">
      <c r="A18" s="173" t="s">
        <v>87</v>
      </c>
      <c r="B18" s="174"/>
      <c r="C18" s="175"/>
      <c r="D18" s="24" t="s">
        <v>88</v>
      </c>
      <c r="E18" s="61">
        <v>3982</v>
      </c>
      <c r="F18" s="75">
        <v>3982</v>
      </c>
    </row>
    <row r="19" spans="1:6" x14ac:dyDescent="0.25">
      <c r="A19" s="170">
        <v>3</v>
      </c>
      <c r="B19" s="171"/>
      <c r="C19" s="172"/>
      <c r="D19" s="23" t="s">
        <v>9</v>
      </c>
      <c r="E19" s="59">
        <v>3982</v>
      </c>
      <c r="F19" s="59">
        <v>3982</v>
      </c>
    </row>
    <row r="20" spans="1:6" x14ac:dyDescent="0.25">
      <c r="A20" s="51">
        <v>32</v>
      </c>
      <c r="B20" s="52"/>
      <c r="C20" s="53"/>
      <c r="D20" s="23" t="s">
        <v>22</v>
      </c>
      <c r="E20" s="59">
        <v>3982</v>
      </c>
      <c r="F20" s="83">
        <v>3982</v>
      </c>
    </row>
    <row r="21" spans="1:6" ht="38.25" x14ac:dyDescent="0.25">
      <c r="A21" s="176" t="s">
        <v>89</v>
      </c>
      <c r="B21" s="177"/>
      <c r="C21" s="178"/>
      <c r="D21" s="24" t="s">
        <v>90</v>
      </c>
      <c r="E21" s="61">
        <v>12144</v>
      </c>
      <c r="F21" s="86">
        <v>12144</v>
      </c>
    </row>
    <row r="22" spans="1:6" x14ac:dyDescent="0.25">
      <c r="A22" s="51">
        <v>3</v>
      </c>
      <c r="B22" s="52"/>
      <c r="C22" s="53"/>
      <c r="D22" s="23" t="s">
        <v>9</v>
      </c>
      <c r="E22" s="59">
        <v>12144</v>
      </c>
      <c r="F22" s="83">
        <v>12144</v>
      </c>
    </row>
    <row r="23" spans="1:6" x14ac:dyDescent="0.25">
      <c r="A23" s="51">
        <v>32</v>
      </c>
      <c r="B23" s="52"/>
      <c r="C23" s="53"/>
      <c r="D23" s="23" t="s">
        <v>22</v>
      </c>
      <c r="E23" s="59">
        <v>12144</v>
      </c>
      <c r="F23" s="83">
        <v>12144</v>
      </c>
    </row>
    <row r="24" spans="1:6" ht="25.5" x14ac:dyDescent="0.25">
      <c r="A24" s="176" t="s">
        <v>91</v>
      </c>
      <c r="B24" s="177"/>
      <c r="C24" s="178"/>
      <c r="D24" s="24" t="s">
        <v>92</v>
      </c>
      <c r="E24" s="61">
        <v>5807</v>
      </c>
      <c r="F24" s="83">
        <v>5807</v>
      </c>
    </row>
    <row r="25" spans="1:6" x14ac:dyDescent="0.25">
      <c r="A25" s="51">
        <v>3</v>
      </c>
      <c r="B25" s="52"/>
      <c r="C25" s="53"/>
      <c r="D25" s="23" t="s">
        <v>9</v>
      </c>
      <c r="E25" s="59">
        <v>5807</v>
      </c>
      <c r="F25" s="83">
        <v>5807</v>
      </c>
    </row>
    <row r="26" spans="1:6" x14ac:dyDescent="0.25">
      <c r="A26" s="51">
        <v>32</v>
      </c>
      <c r="B26" s="52"/>
      <c r="C26" s="53"/>
      <c r="D26" s="23" t="s">
        <v>22</v>
      </c>
      <c r="E26" s="59">
        <v>5807</v>
      </c>
      <c r="F26" s="83">
        <v>5807</v>
      </c>
    </row>
    <row r="27" spans="1:6" x14ac:dyDescent="0.25">
      <c r="A27" s="179" t="s">
        <v>93</v>
      </c>
      <c r="B27" s="179"/>
      <c r="C27" s="179"/>
      <c r="D27" s="65" t="s">
        <v>94</v>
      </c>
      <c r="E27" s="61">
        <v>115000</v>
      </c>
      <c r="F27" s="84">
        <v>120000</v>
      </c>
    </row>
    <row r="28" spans="1:6" x14ac:dyDescent="0.25">
      <c r="A28" s="51">
        <v>3</v>
      </c>
      <c r="B28" s="52"/>
      <c r="C28" s="53"/>
      <c r="D28" s="23" t="s">
        <v>9</v>
      </c>
      <c r="E28" s="59">
        <v>115000</v>
      </c>
      <c r="F28" s="83">
        <v>120000</v>
      </c>
    </row>
    <row r="29" spans="1:6" x14ac:dyDescent="0.25">
      <c r="A29" s="51">
        <v>32</v>
      </c>
      <c r="B29" s="52"/>
      <c r="C29" s="53"/>
      <c r="D29" s="23" t="s">
        <v>22</v>
      </c>
      <c r="E29" s="59">
        <v>115000</v>
      </c>
      <c r="F29" s="83">
        <v>120000</v>
      </c>
    </row>
    <row r="30" spans="1:6" s="80" customFormat="1" ht="25.5" x14ac:dyDescent="0.25">
      <c r="A30" s="158" t="s">
        <v>149</v>
      </c>
      <c r="B30" s="159"/>
      <c r="C30" s="160"/>
      <c r="D30" s="103" t="s">
        <v>95</v>
      </c>
      <c r="E30" s="105">
        <v>98768</v>
      </c>
      <c r="F30" s="106">
        <v>98768</v>
      </c>
    </row>
    <row r="31" spans="1:6" x14ac:dyDescent="0.25">
      <c r="A31" s="173" t="s">
        <v>96</v>
      </c>
      <c r="B31" s="180"/>
      <c r="C31" s="181"/>
      <c r="D31" s="24" t="s">
        <v>97</v>
      </c>
      <c r="E31" s="61">
        <v>98768</v>
      </c>
      <c r="F31" s="83">
        <v>98768</v>
      </c>
    </row>
    <row r="32" spans="1:6" x14ac:dyDescent="0.25">
      <c r="A32" s="167">
        <v>3</v>
      </c>
      <c r="B32" s="168"/>
      <c r="C32" s="169"/>
      <c r="D32" s="30" t="s">
        <v>9</v>
      </c>
      <c r="E32" s="59">
        <v>98768</v>
      </c>
      <c r="F32" s="83">
        <v>98768</v>
      </c>
    </row>
    <row r="33" spans="1:6" x14ac:dyDescent="0.25">
      <c r="A33" s="170">
        <v>32</v>
      </c>
      <c r="B33" s="171"/>
      <c r="C33" s="172"/>
      <c r="D33" s="23" t="s">
        <v>22</v>
      </c>
      <c r="E33" s="59">
        <v>98768</v>
      </c>
      <c r="F33" s="83">
        <v>98768</v>
      </c>
    </row>
    <row r="34" spans="1:6" x14ac:dyDescent="0.25">
      <c r="A34" s="51">
        <v>37</v>
      </c>
      <c r="B34" s="52"/>
      <c r="C34" s="53"/>
      <c r="D34" s="23" t="s">
        <v>98</v>
      </c>
      <c r="E34" s="59">
        <v>0</v>
      </c>
      <c r="F34" s="83">
        <v>0</v>
      </c>
    </row>
    <row r="35" spans="1:6" s="80" customFormat="1" x14ac:dyDescent="0.25">
      <c r="A35" s="158" t="s">
        <v>150</v>
      </c>
      <c r="B35" s="159"/>
      <c r="C35" s="160"/>
      <c r="D35" s="107" t="s">
        <v>99</v>
      </c>
      <c r="E35" s="105">
        <v>1710874.51</v>
      </c>
      <c r="F35" s="106">
        <v>1725295.69</v>
      </c>
    </row>
    <row r="36" spans="1:6" x14ac:dyDescent="0.25">
      <c r="A36" s="164" t="s">
        <v>82</v>
      </c>
      <c r="B36" s="165"/>
      <c r="C36" s="166"/>
      <c r="D36" s="24" t="s">
        <v>83</v>
      </c>
      <c r="E36" s="61">
        <v>5104</v>
      </c>
      <c r="F36" s="86">
        <v>5104</v>
      </c>
    </row>
    <row r="37" spans="1:6" x14ac:dyDescent="0.25">
      <c r="A37" s="167">
        <v>3</v>
      </c>
      <c r="B37" s="168"/>
      <c r="C37" s="169"/>
      <c r="D37" s="30" t="s">
        <v>9</v>
      </c>
      <c r="E37" s="59">
        <v>5104</v>
      </c>
      <c r="F37" s="83">
        <v>5104</v>
      </c>
    </row>
    <row r="38" spans="1:6" x14ac:dyDescent="0.25">
      <c r="A38" s="170">
        <v>32</v>
      </c>
      <c r="B38" s="171"/>
      <c r="C38" s="172"/>
      <c r="D38" s="23" t="s">
        <v>22</v>
      </c>
      <c r="E38" s="59">
        <v>5104</v>
      </c>
      <c r="F38" s="83">
        <v>5104</v>
      </c>
    </row>
    <row r="39" spans="1:6" ht="25.5" x14ac:dyDescent="0.25">
      <c r="A39" s="51">
        <v>42</v>
      </c>
      <c r="B39" s="52"/>
      <c r="C39" s="53"/>
      <c r="D39" s="23" t="s">
        <v>11</v>
      </c>
      <c r="E39" s="59">
        <v>0</v>
      </c>
      <c r="F39" s="83">
        <v>0</v>
      </c>
    </row>
    <row r="40" spans="1:6" s="85" customFormat="1" x14ac:dyDescent="0.25">
      <c r="A40" s="176" t="s">
        <v>100</v>
      </c>
      <c r="B40" s="182"/>
      <c r="C40" s="183"/>
      <c r="D40" s="66" t="s">
        <v>101</v>
      </c>
      <c r="E40" s="61">
        <v>78720</v>
      </c>
      <c r="F40" s="87">
        <v>80295</v>
      </c>
    </row>
    <row r="41" spans="1:6" x14ac:dyDescent="0.25">
      <c r="A41" s="51">
        <v>3</v>
      </c>
      <c r="B41" s="52"/>
      <c r="C41" s="53"/>
      <c r="D41" s="23" t="s">
        <v>9</v>
      </c>
      <c r="E41" s="59">
        <v>78720</v>
      </c>
      <c r="F41" s="83">
        <v>80295</v>
      </c>
    </row>
    <row r="42" spans="1:6" x14ac:dyDescent="0.25">
      <c r="A42" s="51">
        <v>32</v>
      </c>
      <c r="B42" s="52"/>
      <c r="C42" s="53"/>
      <c r="D42" s="23" t="s">
        <v>22</v>
      </c>
      <c r="E42" s="59">
        <v>77463</v>
      </c>
      <c r="F42" s="83">
        <v>79038</v>
      </c>
    </row>
    <row r="43" spans="1:6" x14ac:dyDescent="0.25">
      <c r="A43" s="51">
        <v>34</v>
      </c>
      <c r="B43" s="52"/>
      <c r="C43" s="53"/>
      <c r="D43" s="23" t="s">
        <v>68</v>
      </c>
      <c r="E43" s="59">
        <v>1257</v>
      </c>
      <c r="F43" s="83">
        <v>1257</v>
      </c>
    </row>
    <row r="44" spans="1:6" ht="25.5" x14ac:dyDescent="0.25">
      <c r="A44" s="51">
        <v>42</v>
      </c>
      <c r="B44" s="52"/>
      <c r="C44" s="53"/>
      <c r="D44" s="23" t="s">
        <v>11</v>
      </c>
      <c r="E44" s="59"/>
      <c r="F44" s="83">
        <v>0</v>
      </c>
    </row>
    <row r="45" spans="1:6" x14ac:dyDescent="0.25">
      <c r="A45" s="51">
        <v>45</v>
      </c>
      <c r="B45" s="52"/>
      <c r="C45" s="53"/>
      <c r="D45" s="23" t="s">
        <v>102</v>
      </c>
      <c r="E45" s="59"/>
      <c r="F45" s="83">
        <v>0</v>
      </c>
    </row>
    <row r="46" spans="1:6" x14ac:dyDescent="0.25">
      <c r="A46" s="176" t="s">
        <v>103</v>
      </c>
      <c r="B46" s="177"/>
      <c r="C46" s="178"/>
      <c r="D46" s="66" t="s">
        <v>104</v>
      </c>
      <c r="E46" s="61">
        <v>15293.51</v>
      </c>
      <c r="F46" s="86">
        <v>15825.46</v>
      </c>
    </row>
    <row r="47" spans="1:6" x14ac:dyDescent="0.25">
      <c r="A47" s="51">
        <v>3</v>
      </c>
      <c r="B47" s="52"/>
      <c r="C47" s="53"/>
      <c r="D47" s="23" t="s">
        <v>9</v>
      </c>
      <c r="E47" s="59">
        <v>11975.51</v>
      </c>
      <c r="F47" s="83">
        <v>10325.459999999999</v>
      </c>
    </row>
    <row r="48" spans="1:6" x14ac:dyDescent="0.25">
      <c r="A48" s="51">
        <v>32</v>
      </c>
      <c r="B48" s="52"/>
      <c r="C48" s="53"/>
      <c r="D48" s="23" t="s">
        <v>22</v>
      </c>
      <c r="E48" s="59">
        <v>11975.51</v>
      </c>
      <c r="F48" s="83">
        <v>10325.459999999999</v>
      </c>
    </row>
    <row r="49" spans="1:6" ht="25.5" x14ac:dyDescent="0.25">
      <c r="A49" s="51">
        <v>4</v>
      </c>
      <c r="B49" s="52"/>
      <c r="C49" s="53"/>
      <c r="D49" s="23" t="s">
        <v>11</v>
      </c>
      <c r="E49" s="59">
        <v>3318</v>
      </c>
      <c r="F49" s="83">
        <v>5500</v>
      </c>
    </row>
    <row r="50" spans="1:6" ht="25.5" x14ac:dyDescent="0.25">
      <c r="A50" s="51">
        <v>42</v>
      </c>
      <c r="B50" s="52"/>
      <c r="C50" s="53"/>
      <c r="D50" s="23" t="s">
        <v>105</v>
      </c>
      <c r="E50" s="59">
        <v>3318</v>
      </c>
      <c r="F50" s="83">
        <v>5500</v>
      </c>
    </row>
    <row r="51" spans="1:6" ht="25.5" x14ac:dyDescent="0.25">
      <c r="A51" s="176" t="s">
        <v>85</v>
      </c>
      <c r="B51" s="177"/>
      <c r="C51" s="178"/>
      <c r="D51" s="24" t="s">
        <v>106</v>
      </c>
      <c r="E51" s="61">
        <v>1415</v>
      </c>
      <c r="F51" s="86">
        <v>1415</v>
      </c>
    </row>
    <row r="52" spans="1:6" x14ac:dyDescent="0.25">
      <c r="A52" s="51">
        <v>3</v>
      </c>
      <c r="B52" s="52"/>
      <c r="C52" s="53"/>
      <c r="D52" s="23" t="s">
        <v>9</v>
      </c>
      <c r="E52" s="59">
        <v>1415</v>
      </c>
      <c r="F52" s="83">
        <v>1415</v>
      </c>
    </row>
    <row r="53" spans="1:6" x14ac:dyDescent="0.25">
      <c r="A53" s="51">
        <v>32</v>
      </c>
      <c r="B53" s="52"/>
      <c r="C53" s="53"/>
      <c r="D53" s="23" t="s">
        <v>22</v>
      </c>
      <c r="E53" s="59">
        <v>1415</v>
      </c>
      <c r="F53" s="83">
        <v>1415</v>
      </c>
    </row>
    <row r="54" spans="1:6" x14ac:dyDescent="0.25">
      <c r="A54" s="176" t="s">
        <v>96</v>
      </c>
      <c r="B54" s="177"/>
      <c r="C54" s="178"/>
      <c r="D54" s="24" t="s">
        <v>97</v>
      </c>
      <c r="E54" s="61">
        <v>1586713</v>
      </c>
      <c r="F54" s="86">
        <v>1599027.23</v>
      </c>
    </row>
    <row r="55" spans="1:6" x14ac:dyDescent="0.25">
      <c r="A55" s="51">
        <v>3</v>
      </c>
      <c r="B55" s="52"/>
      <c r="C55" s="53"/>
      <c r="D55" s="23" t="s">
        <v>9</v>
      </c>
      <c r="E55" s="59">
        <v>1560487</v>
      </c>
      <c r="F55" s="83">
        <v>1569801.23</v>
      </c>
    </row>
    <row r="56" spans="1:6" x14ac:dyDescent="0.25">
      <c r="A56" s="51">
        <v>31</v>
      </c>
      <c r="B56" s="52"/>
      <c r="C56" s="53"/>
      <c r="D56" s="23" t="s">
        <v>10</v>
      </c>
      <c r="E56" s="59">
        <v>1471236</v>
      </c>
      <c r="F56" s="83">
        <v>1471236</v>
      </c>
    </row>
    <row r="57" spans="1:6" x14ac:dyDescent="0.25">
      <c r="A57" s="51">
        <v>32</v>
      </c>
      <c r="B57" s="52"/>
      <c r="C57" s="53"/>
      <c r="D57" s="23" t="s">
        <v>22</v>
      </c>
      <c r="E57" s="59">
        <v>49194</v>
      </c>
      <c r="F57" s="83">
        <v>58508.23</v>
      </c>
    </row>
    <row r="58" spans="1:6" x14ac:dyDescent="0.25">
      <c r="A58" s="51">
        <v>34</v>
      </c>
      <c r="B58" s="52"/>
      <c r="C58" s="53"/>
      <c r="D58" s="23" t="s">
        <v>68</v>
      </c>
      <c r="E58" s="59">
        <v>240</v>
      </c>
      <c r="F58" s="83">
        <v>240</v>
      </c>
    </row>
    <row r="59" spans="1:6" x14ac:dyDescent="0.25">
      <c r="A59" s="51">
        <v>37</v>
      </c>
      <c r="B59" s="52"/>
      <c r="C59" s="53"/>
      <c r="D59" s="23" t="s">
        <v>98</v>
      </c>
      <c r="E59" s="59">
        <v>39817</v>
      </c>
      <c r="F59" s="83">
        <v>39817</v>
      </c>
    </row>
    <row r="60" spans="1:6" ht="25.5" x14ac:dyDescent="0.25">
      <c r="A60" s="51">
        <v>4</v>
      </c>
      <c r="B60" s="52"/>
      <c r="C60" s="53"/>
      <c r="D60" s="23" t="s">
        <v>11</v>
      </c>
      <c r="E60" s="59">
        <v>26226</v>
      </c>
      <c r="F60" s="83">
        <v>29226</v>
      </c>
    </row>
    <row r="61" spans="1:6" x14ac:dyDescent="0.25">
      <c r="A61" s="51">
        <v>42</v>
      </c>
      <c r="B61" s="52"/>
      <c r="C61" s="53"/>
      <c r="D61" s="23" t="s">
        <v>107</v>
      </c>
      <c r="E61" s="59">
        <v>26226</v>
      </c>
      <c r="F61" s="83">
        <v>29226</v>
      </c>
    </row>
    <row r="62" spans="1:6" x14ac:dyDescent="0.25">
      <c r="A62" s="51">
        <v>45</v>
      </c>
      <c r="B62" s="52"/>
      <c r="C62" s="53"/>
      <c r="D62" s="23" t="s">
        <v>102</v>
      </c>
      <c r="E62" s="59">
        <v>0</v>
      </c>
      <c r="F62" s="83">
        <v>0</v>
      </c>
    </row>
    <row r="63" spans="1:6" ht="25.5" x14ac:dyDescent="0.25">
      <c r="A63" s="176" t="s">
        <v>91</v>
      </c>
      <c r="B63" s="177"/>
      <c r="C63" s="178"/>
      <c r="D63" s="24" t="s">
        <v>92</v>
      </c>
      <c r="E63" s="61">
        <v>22594</v>
      </c>
      <c r="F63" s="86">
        <v>22594</v>
      </c>
    </row>
    <row r="64" spans="1:6" x14ac:dyDescent="0.25">
      <c r="A64" s="51">
        <v>3</v>
      </c>
      <c r="B64" s="52"/>
      <c r="C64" s="53"/>
      <c r="D64" s="23" t="s">
        <v>9</v>
      </c>
      <c r="E64" s="59">
        <v>1594</v>
      </c>
      <c r="F64" s="83">
        <v>1594</v>
      </c>
    </row>
    <row r="65" spans="1:6" x14ac:dyDescent="0.25">
      <c r="A65" s="51">
        <v>32</v>
      </c>
      <c r="B65" s="52"/>
      <c r="C65" s="53"/>
      <c r="D65" s="23" t="s">
        <v>22</v>
      </c>
      <c r="E65" s="59">
        <v>1594</v>
      </c>
      <c r="F65" s="83">
        <v>1594</v>
      </c>
    </row>
    <row r="66" spans="1:6" x14ac:dyDescent="0.25">
      <c r="A66" s="51">
        <v>37</v>
      </c>
      <c r="B66" s="52"/>
      <c r="C66" s="53"/>
      <c r="D66" s="23" t="s">
        <v>98</v>
      </c>
      <c r="E66" s="59">
        <v>21000</v>
      </c>
      <c r="F66" s="83">
        <v>21000</v>
      </c>
    </row>
    <row r="67" spans="1:6" x14ac:dyDescent="0.25">
      <c r="A67" s="176" t="s">
        <v>108</v>
      </c>
      <c r="B67" s="177"/>
      <c r="C67" s="178"/>
      <c r="D67" s="24" t="s">
        <v>109</v>
      </c>
      <c r="E67" s="61">
        <v>1035</v>
      </c>
      <c r="F67" s="86">
        <v>1035</v>
      </c>
    </row>
    <row r="68" spans="1:6" x14ac:dyDescent="0.25">
      <c r="A68" s="51">
        <v>3</v>
      </c>
      <c r="B68" s="52"/>
      <c r="C68" s="53"/>
      <c r="D68" s="23" t="s">
        <v>9</v>
      </c>
      <c r="E68" s="59">
        <v>1035</v>
      </c>
      <c r="F68" s="83">
        <v>1035</v>
      </c>
    </row>
    <row r="69" spans="1:6" x14ac:dyDescent="0.25">
      <c r="A69" s="51">
        <v>32</v>
      </c>
      <c r="B69" s="52"/>
      <c r="C69" s="53"/>
      <c r="D69" s="23" t="s">
        <v>22</v>
      </c>
      <c r="E69" s="59">
        <v>1035</v>
      </c>
      <c r="F69" s="83">
        <v>1035</v>
      </c>
    </row>
    <row r="70" spans="1:6" s="81" customFormat="1" x14ac:dyDescent="0.25">
      <c r="A70" s="158" t="s">
        <v>151</v>
      </c>
      <c r="B70" s="159"/>
      <c r="C70" s="160"/>
      <c r="D70" s="103" t="s">
        <v>110</v>
      </c>
      <c r="E70" s="105">
        <v>125008</v>
      </c>
      <c r="F70" s="106">
        <v>127094.29</v>
      </c>
    </row>
    <row r="71" spans="1:6" x14ac:dyDescent="0.25">
      <c r="A71" s="184" t="s">
        <v>82</v>
      </c>
      <c r="B71" s="185"/>
      <c r="C71" s="186"/>
      <c r="D71" s="24" t="s">
        <v>83</v>
      </c>
      <c r="E71" s="61">
        <v>25966</v>
      </c>
      <c r="F71" s="86">
        <v>25966</v>
      </c>
    </row>
    <row r="72" spans="1:6" x14ac:dyDescent="0.25">
      <c r="A72" s="167">
        <v>3</v>
      </c>
      <c r="B72" s="168"/>
      <c r="C72" s="169"/>
      <c r="D72" s="30" t="s">
        <v>9</v>
      </c>
      <c r="E72" s="59">
        <v>25966</v>
      </c>
      <c r="F72" s="83">
        <v>25966</v>
      </c>
    </row>
    <row r="73" spans="1:6" x14ac:dyDescent="0.25">
      <c r="A73" s="170">
        <v>31</v>
      </c>
      <c r="B73" s="171"/>
      <c r="C73" s="172"/>
      <c r="D73" s="23" t="s">
        <v>10</v>
      </c>
      <c r="E73" s="59">
        <v>23312</v>
      </c>
      <c r="F73" s="83">
        <v>23312</v>
      </c>
    </row>
    <row r="74" spans="1:6" x14ac:dyDescent="0.25">
      <c r="A74" s="51">
        <v>32</v>
      </c>
      <c r="B74" s="52"/>
      <c r="C74" s="53"/>
      <c r="D74" s="23" t="s">
        <v>22</v>
      </c>
      <c r="E74" s="59">
        <v>2654</v>
      </c>
      <c r="F74" s="83">
        <v>2654</v>
      </c>
    </row>
    <row r="75" spans="1:6" ht="25.5" x14ac:dyDescent="0.25">
      <c r="A75" s="176" t="s">
        <v>85</v>
      </c>
      <c r="B75" s="177"/>
      <c r="C75" s="178"/>
      <c r="D75" s="24" t="s">
        <v>106</v>
      </c>
      <c r="E75" s="61">
        <v>55200</v>
      </c>
      <c r="F75" s="86">
        <v>57286.29</v>
      </c>
    </row>
    <row r="76" spans="1:6" x14ac:dyDescent="0.25">
      <c r="A76" s="51">
        <v>3</v>
      </c>
      <c r="B76" s="52"/>
      <c r="C76" s="53"/>
      <c r="D76" s="23" t="s">
        <v>9</v>
      </c>
      <c r="E76" s="59">
        <v>55200</v>
      </c>
      <c r="F76" s="83">
        <v>57286.29</v>
      </c>
    </row>
    <row r="77" spans="1:6" x14ac:dyDescent="0.25">
      <c r="A77" s="51">
        <v>32</v>
      </c>
      <c r="B77" s="52"/>
      <c r="C77" s="53"/>
      <c r="D77" s="23" t="s">
        <v>22</v>
      </c>
      <c r="E77" s="59">
        <v>55200</v>
      </c>
      <c r="F77" s="83">
        <v>57286.29</v>
      </c>
    </row>
    <row r="78" spans="1:6" ht="25.5" x14ac:dyDescent="0.25">
      <c r="A78" s="176" t="s">
        <v>91</v>
      </c>
      <c r="B78" s="177"/>
      <c r="C78" s="178"/>
      <c r="D78" s="24" t="s">
        <v>111</v>
      </c>
      <c r="E78" s="61">
        <v>43842</v>
      </c>
      <c r="F78" s="86">
        <v>43842</v>
      </c>
    </row>
    <row r="79" spans="1:6" x14ac:dyDescent="0.25">
      <c r="A79" s="51">
        <v>3</v>
      </c>
      <c r="B79" s="52"/>
      <c r="C79" s="53"/>
      <c r="D79" s="23" t="s">
        <v>9</v>
      </c>
      <c r="E79" s="59">
        <v>43842</v>
      </c>
      <c r="F79" s="83">
        <v>43842</v>
      </c>
    </row>
    <row r="80" spans="1:6" x14ac:dyDescent="0.25">
      <c r="A80" s="51">
        <v>31</v>
      </c>
      <c r="B80" s="52"/>
      <c r="C80" s="53"/>
      <c r="D80" s="23" t="s">
        <v>10</v>
      </c>
      <c r="E80" s="59">
        <v>42978</v>
      </c>
      <c r="F80" s="83">
        <v>42978</v>
      </c>
    </row>
    <row r="81" spans="1:6" x14ac:dyDescent="0.25">
      <c r="A81" s="51">
        <v>32</v>
      </c>
      <c r="B81" s="52"/>
      <c r="C81" s="53"/>
      <c r="D81" s="23" t="s">
        <v>22</v>
      </c>
      <c r="E81" s="59">
        <v>864</v>
      </c>
      <c r="F81" s="83">
        <v>864</v>
      </c>
    </row>
    <row r="82" spans="1:6" s="81" customFormat="1" x14ac:dyDescent="0.25">
      <c r="A82" s="187" t="s">
        <v>112</v>
      </c>
      <c r="B82" s="188"/>
      <c r="C82" s="189"/>
      <c r="D82" s="79" t="s">
        <v>113</v>
      </c>
      <c r="E82" s="105">
        <v>7865</v>
      </c>
      <c r="F82" s="106">
        <v>13647.32</v>
      </c>
    </row>
    <row r="83" spans="1:6" x14ac:dyDescent="0.25">
      <c r="A83" s="190" t="s">
        <v>114</v>
      </c>
      <c r="B83" s="191"/>
      <c r="C83" s="192"/>
      <c r="D83" s="23" t="s">
        <v>115</v>
      </c>
      <c r="E83" s="59">
        <v>7865</v>
      </c>
      <c r="F83" s="83">
        <v>13647.32</v>
      </c>
    </row>
    <row r="84" spans="1:6" x14ac:dyDescent="0.25">
      <c r="A84" s="51">
        <v>3</v>
      </c>
      <c r="B84" s="52"/>
      <c r="C84" s="53"/>
      <c r="D84" s="23" t="s">
        <v>9</v>
      </c>
      <c r="E84" s="59">
        <v>7865</v>
      </c>
      <c r="F84" s="83">
        <v>13647.32</v>
      </c>
    </row>
    <row r="85" spans="1:6" x14ac:dyDescent="0.25">
      <c r="A85" s="51">
        <v>31</v>
      </c>
      <c r="B85" s="52"/>
      <c r="C85" s="53"/>
      <c r="D85" s="23" t="s">
        <v>10</v>
      </c>
      <c r="E85" s="59">
        <v>4000</v>
      </c>
      <c r="F85" s="83">
        <v>9782.32</v>
      </c>
    </row>
    <row r="86" spans="1:6" ht="12.75" customHeight="1" x14ac:dyDescent="0.25">
      <c r="A86" s="51">
        <v>32</v>
      </c>
      <c r="B86" s="52"/>
      <c r="C86" s="53"/>
      <c r="D86" s="23" t="s">
        <v>22</v>
      </c>
      <c r="E86" s="59">
        <v>3865</v>
      </c>
      <c r="F86" s="83">
        <v>3865</v>
      </c>
    </row>
    <row r="87" spans="1:6" s="80" customFormat="1" x14ac:dyDescent="0.25">
      <c r="A87" s="193" t="s">
        <v>152</v>
      </c>
      <c r="B87" s="194"/>
      <c r="C87" s="195"/>
      <c r="D87" s="103" t="s">
        <v>116</v>
      </c>
      <c r="E87" s="105">
        <v>41042</v>
      </c>
      <c r="F87" s="106">
        <v>66823.66</v>
      </c>
    </row>
    <row r="88" spans="1:6" s="80" customFormat="1" x14ac:dyDescent="0.25">
      <c r="A88" s="199" t="s">
        <v>82</v>
      </c>
      <c r="B88" s="191"/>
      <c r="C88" s="192"/>
      <c r="D88" s="116" t="s">
        <v>83</v>
      </c>
      <c r="E88" s="117">
        <v>411</v>
      </c>
      <c r="F88" s="118">
        <v>411</v>
      </c>
    </row>
    <row r="89" spans="1:6" s="80" customFormat="1" ht="25.5" x14ac:dyDescent="0.25">
      <c r="A89" s="114"/>
      <c r="B89" s="115"/>
      <c r="C89" s="119">
        <v>4</v>
      </c>
      <c r="D89" s="121" t="s">
        <v>11</v>
      </c>
      <c r="E89" s="117">
        <v>411</v>
      </c>
      <c r="F89" s="118">
        <v>411</v>
      </c>
    </row>
    <row r="90" spans="1:6" s="80" customFormat="1" ht="25.5" x14ac:dyDescent="0.25">
      <c r="A90" s="114"/>
      <c r="B90" s="115"/>
      <c r="C90" s="120">
        <v>42</v>
      </c>
      <c r="D90" s="35" t="s">
        <v>160</v>
      </c>
      <c r="E90" s="117">
        <v>411</v>
      </c>
      <c r="F90" s="122">
        <v>411</v>
      </c>
    </row>
    <row r="91" spans="1:6" x14ac:dyDescent="0.25">
      <c r="A91" s="176" t="s">
        <v>100</v>
      </c>
      <c r="B91" s="177"/>
      <c r="C91" s="178"/>
      <c r="D91" s="24" t="s">
        <v>101</v>
      </c>
      <c r="E91" s="61">
        <v>40631</v>
      </c>
      <c r="F91" s="86">
        <v>66412.66</v>
      </c>
    </row>
    <row r="92" spans="1:6" x14ac:dyDescent="0.25">
      <c r="A92" s="62">
        <v>3</v>
      </c>
      <c r="B92" s="63"/>
      <c r="C92" s="64"/>
      <c r="D92" s="24" t="s">
        <v>22</v>
      </c>
      <c r="E92" s="59">
        <v>19908</v>
      </c>
      <c r="F92" s="86">
        <v>22726</v>
      </c>
    </row>
    <row r="93" spans="1:6" x14ac:dyDescent="0.25">
      <c r="A93" s="62">
        <v>32</v>
      </c>
      <c r="B93" s="63"/>
      <c r="C93" s="64"/>
      <c r="D93" s="24" t="s">
        <v>117</v>
      </c>
      <c r="E93" s="59">
        <v>19908</v>
      </c>
      <c r="F93" s="83">
        <v>22726</v>
      </c>
    </row>
    <row r="94" spans="1:6" ht="25.5" x14ac:dyDescent="0.25">
      <c r="A94" s="62">
        <v>4</v>
      </c>
      <c r="B94" s="63"/>
      <c r="C94" s="64"/>
      <c r="D94" s="24" t="s">
        <v>11</v>
      </c>
      <c r="E94" s="59">
        <v>20723</v>
      </c>
      <c r="F94" s="123">
        <v>43686.66</v>
      </c>
    </row>
    <row r="95" spans="1:6" ht="25.5" x14ac:dyDescent="0.25">
      <c r="A95" s="51">
        <v>42</v>
      </c>
      <c r="B95" s="52"/>
      <c r="C95" s="53"/>
      <c r="D95" s="23" t="s">
        <v>11</v>
      </c>
      <c r="E95" s="59">
        <v>14998</v>
      </c>
      <c r="F95" s="83">
        <v>20818</v>
      </c>
    </row>
    <row r="96" spans="1:6" x14ac:dyDescent="0.25">
      <c r="A96" s="51">
        <v>45</v>
      </c>
      <c r="B96" s="52"/>
      <c r="C96" s="53"/>
      <c r="D96" s="23" t="s">
        <v>102</v>
      </c>
      <c r="E96" s="59">
        <v>5725</v>
      </c>
      <c r="F96" s="83">
        <v>22868.66</v>
      </c>
    </row>
    <row r="97" spans="1:6" s="76" customFormat="1" ht="25.5" x14ac:dyDescent="0.25">
      <c r="A97" s="196" t="s">
        <v>127</v>
      </c>
      <c r="B97" s="197"/>
      <c r="C97" s="198"/>
      <c r="D97" s="24" t="s">
        <v>128</v>
      </c>
      <c r="E97" s="61">
        <v>0</v>
      </c>
      <c r="F97" s="84">
        <v>0</v>
      </c>
    </row>
    <row r="98" spans="1:6" s="76" customFormat="1" x14ac:dyDescent="0.25">
      <c r="A98" s="62">
        <v>3</v>
      </c>
      <c r="B98" s="77"/>
      <c r="C98" s="78"/>
      <c r="D98" s="24" t="s">
        <v>22</v>
      </c>
      <c r="E98" s="61">
        <v>0</v>
      </c>
      <c r="F98" s="84">
        <v>0</v>
      </c>
    </row>
    <row r="99" spans="1:6" x14ac:dyDescent="0.25">
      <c r="A99" s="51">
        <v>32</v>
      </c>
      <c r="B99" s="52"/>
      <c r="C99" s="53"/>
      <c r="D99" s="23" t="s">
        <v>117</v>
      </c>
      <c r="E99" s="59">
        <v>0</v>
      </c>
      <c r="F99" s="83">
        <v>0</v>
      </c>
    </row>
    <row r="100" spans="1:6" s="76" customFormat="1" ht="25.5" x14ac:dyDescent="0.25">
      <c r="A100" s="62">
        <v>4</v>
      </c>
      <c r="B100" s="77"/>
      <c r="C100" s="78"/>
      <c r="D100" s="24" t="s">
        <v>11</v>
      </c>
      <c r="E100" s="61">
        <v>0</v>
      </c>
      <c r="F100" s="84">
        <v>0</v>
      </c>
    </row>
    <row r="101" spans="1:6" x14ac:dyDescent="0.25">
      <c r="A101" s="51">
        <v>45</v>
      </c>
      <c r="B101" s="52"/>
      <c r="C101" s="53"/>
      <c r="D101" s="23" t="s">
        <v>102</v>
      </c>
      <c r="E101" s="59">
        <v>0</v>
      </c>
      <c r="F101" s="83">
        <v>0</v>
      </c>
    </row>
    <row r="102" spans="1:6" s="80" customFormat="1" ht="25.5" x14ac:dyDescent="0.25">
      <c r="A102" s="193" t="s">
        <v>153</v>
      </c>
      <c r="B102" s="194"/>
      <c r="C102" s="195"/>
      <c r="D102" s="103" t="s">
        <v>118</v>
      </c>
      <c r="E102" s="105">
        <v>2467.2600000000002</v>
      </c>
      <c r="F102" s="106">
        <v>2619.1999999999998</v>
      </c>
    </row>
    <row r="103" spans="1:6" x14ac:dyDescent="0.25">
      <c r="A103" s="176" t="s">
        <v>119</v>
      </c>
      <c r="B103" s="177"/>
      <c r="C103" s="178"/>
      <c r="D103" s="24" t="s">
        <v>120</v>
      </c>
      <c r="E103" s="59">
        <v>0</v>
      </c>
      <c r="F103" s="83">
        <v>2619.1999999999998</v>
      </c>
    </row>
    <row r="104" spans="1:6" x14ac:dyDescent="0.25">
      <c r="A104" s="62">
        <v>3</v>
      </c>
      <c r="B104" s="63"/>
      <c r="C104" s="64"/>
      <c r="D104" s="24" t="s">
        <v>22</v>
      </c>
      <c r="E104" s="59">
        <v>1067.26</v>
      </c>
      <c r="F104" s="83">
        <v>1219.2</v>
      </c>
    </row>
    <row r="105" spans="1:6" x14ac:dyDescent="0.25">
      <c r="A105" s="51">
        <v>32</v>
      </c>
      <c r="B105" s="124"/>
      <c r="C105" s="125"/>
      <c r="D105" s="23" t="s">
        <v>22</v>
      </c>
      <c r="E105" s="59">
        <v>1067.26</v>
      </c>
      <c r="F105" s="83">
        <v>1219.2</v>
      </c>
    </row>
    <row r="106" spans="1:6" ht="25.5" x14ac:dyDescent="0.25">
      <c r="A106" s="51">
        <v>4</v>
      </c>
      <c r="B106" s="52"/>
      <c r="C106" s="53"/>
      <c r="D106" s="23" t="s">
        <v>11</v>
      </c>
      <c r="E106" s="59">
        <v>1400</v>
      </c>
      <c r="F106" s="83">
        <v>1400</v>
      </c>
    </row>
    <row r="107" spans="1:6" x14ac:dyDescent="0.25">
      <c r="A107" s="51">
        <v>42</v>
      </c>
      <c r="B107" s="52"/>
      <c r="C107" s="53"/>
      <c r="D107" s="23" t="s">
        <v>121</v>
      </c>
      <c r="E107" s="59">
        <v>1400</v>
      </c>
      <c r="F107" s="83">
        <v>1400</v>
      </c>
    </row>
    <row r="108" spans="1:6" x14ac:dyDescent="0.25">
      <c r="A108" s="51">
        <v>45</v>
      </c>
      <c r="B108" s="52"/>
      <c r="C108" s="53"/>
      <c r="D108" s="23" t="s">
        <v>102</v>
      </c>
      <c r="E108" s="59">
        <v>0</v>
      </c>
      <c r="F108" s="83">
        <v>0</v>
      </c>
    </row>
    <row r="109" spans="1:6" s="81" customFormat="1" ht="25.5" x14ac:dyDescent="0.25">
      <c r="A109" s="193" t="s">
        <v>154</v>
      </c>
      <c r="B109" s="194"/>
      <c r="C109" s="195"/>
      <c r="D109" s="103" t="s">
        <v>122</v>
      </c>
      <c r="E109" s="105">
        <v>110891</v>
      </c>
      <c r="F109" s="106">
        <v>111851</v>
      </c>
    </row>
    <row r="110" spans="1:6" x14ac:dyDescent="0.25">
      <c r="A110" s="51">
        <v>3</v>
      </c>
      <c r="B110" s="52"/>
      <c r="C110" s="53"/>
      <c r="D110" s="23" t="s">
        <v>9</v>
      </c>
      <c r="E110" s="61">
        <v>110891</v>
      </c>
      <c r="F110" s="83">
        <v>110891</v>
      </c>
    </row>
    <row r="111" spans="1:6" x14ac:dyDescent="0.25">
      <c r="A111" s="51">
        <v>31</v>
      </c>
      <c r="B111" s="52"/>
      <c r="C111" s="53"/>
      <c r="D111" s="23" t="s">
        <v>10</v>
      </c>
      <c r="E111" s="59">
        <v>102357</v>
      </c>
      <c r="F111" s="83">
        <v>102357</v>
      </c>
    </row>
    <row r="112" spans="1:6" x14ac:dyDescent="0.25">
      <c r="A112" s="51">
        <v>32</v>
      </c>
      <c r="B112" s="52"/>
      <c r="C112" s="53"/>
      <c r="D112" s="23" t="s">
        <v>22</v>
      </c>
      <c r="E112" s="59">
        <v>8534</v>
      </c>
      <c r="F112" s="83">
        <v>9494</v>
      </c>
    </row>
    <row r="113" spans="6:6" x14ac:dyDescent="0.25">
      <c r="F113" s="74"/>
    </row>
    <row r="114" spans="6:6" x14ac:dyDescent="0.25">
      <c r="F114" s="74"/>
    </row>
    <row r="115" spans="6:6" x14ac:dyDescent="0.25">
      <c r="F115" s="74"/>
    </row>
    <row r="116" spans="6:6" x14ac:dyDescent="0.25">
      <c r="F116" s="74"/>
    </row>
  </sheetData>
  <mergeCells count="49">
    <mergeCell ref="A87:C87"/>
    <mergeCell ref="A91:C91"/>
    <mergeCell ref="A102:C102"/>
    <mergeCell ref="A103:C103"/>
    <mergeCell ref="A109:C109"/>
    <mergeCell ref="A97:C97"/>
    <mergeCell ref="A88:C88"/>
    <mergeCell ref="A73:C73"/>
    <mergeCell ref="A75:C75"/>
    <mergeCell ref="A78:C78"/>
    <mergeCell ref="A82:C82"/>
    <mergeCell ref="A83:C83"/>
    <mergeCell ref="A63:C63"/>
    <mergeCell ref="A67:C67"/>
    <mergeCell ref="A70:C70"/>
    <mergeCell ref="A71:C71"/>
    <mergeCell ref="A72:C72"/>
    <mergeCell ref="A38:C38"/>
    <mergeCell ref="A40:C40"/>
    <mergeCell ref="A46:C46"/>
    <mergeCell ref="A51:C51"/>
    <mergeCell ref="A54:C54"/>
    <mergeCell ref="A32:C32"/>
    <mergeCell ref="A33:C33"/>
    <mergeCell ref="A35:C35"/>
    <mergeCell ref="A36:C36"/>
    <mergeCell ref="A37:C37"/>
    <mergeCell ref="A21:C21"/>
    <mergeCell ref="A24:C24"/>
    <mergeCell ref="A27:C27"/>
    <mergeCell ref="A30:C30"/>
    <mergeCell ref="A31:C31"/>
    <mergeCell ref="A18:C18"/>
    <mergeCell ref="A19:C19"/>
    <mergeCell ref="A12:C12"/>
    <mergeCell ref="A13:C13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F1"/>
    <mergeCell ref="A3:F3"/>
    <mergeCell ref="A5:C5"/>
    <mergeCell ref="A2:H2"/>
  </mergeCells>
  <pageMargins left="0.7" right="0.7" top="0.75" bottom="0.75" header="0.3" footer="0.3"/>
  <pageSetup paperSize="9" scale="2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Draženka Škokan</cp:lastModifiedBy>
  <cp:lastPrinted>2023-09-26T09:16:02Z</cp:lastPrinted>
  <dcterms:created xsi:type="dcterms:W3CDTF">2022-08-12T12:51:27Z</dcterms:created>
  <dcterms:modified xsi:type="dcterms:W3CDTF">2024-03-22T13:19:57Z</dcterms:modified>
</cp:coreProperties>
</file>