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\Desktop\"/>
    </mc:Choice>
  </mc:AlternateContent>
  <xr:revisionPtr revIDLastSave="0" documentId="8_{6761777A-4EE6-40F5-86D5-A3F3F096A5C1}" xr6:coauthVersionLast="37" xr6:coauthVersionMax="37" xr10:uidLastSave="{00000000-0000-0000-0000-000000000000}"/>
  <bookViews>
    <workbookView xWindow="0" yWindow="0" windowWidth="17256" windowHeight="5640" xr2:uid="{C4045592-ABA0-4548-886E-01DADA5CA9AA}"/>
  </bookViews>
  <sheets>
    <sheet name="List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4" l="1"/>
  <c r="D87" i="4"/>
  <c r="D85" i="4"/>
  <c r="D82" i="4"/>
  <c r="D79" i="4"/>
  <c r="D67" i="4"/>
  <c r="D59" i="4"/>
  <c r="D69" i="4"/>
  <c r="D65" i="4"/>
  <c r="D50" i="4"/>
  <c r="D35" i="4"/>
  <c r="D22" i="4"/>
  <c r="D77" i="4"/>
  <c r="D73" i="4"/>
  <c r="D71" i="4"/>
  <c r="D57" i="4"/>
  <c r="D52" i="4"/>
  <c r="D47" i="4"/>
  <c r="D44" i="4"/>
  <c r="D41" i="4"/>
  <c r="D24" i="4"/>
  <c r="D15" i="4"/>
  <c r="D16" i="4" s="1"/>
  <c r="D80" i="4" l="1"/>
</calcChain>
</file>

<file path=xl/sharedStrings.xml><?xml version="1.0" encoding="utf-8"?>
<sst xmlns="http://schemas.openxmlformats.org/spreadsheetml/2006/main" count="184" uniqueCount="129">
  <si>
    <t>NAZIV PRIMATELJA</t>
  </si>
  <si>
    <t>OIB</t>
  </si>
  <si>
    <t>SJEDIŠTE PRIMATELJA</t>
  </si>
  <si>
    <t>NAČIN OBJAVE ISPLAĆENOG IZNOSA</t>
  </si>
  <si>
    <t>VRSTA RASHODA I IZDATAKA</t>
  </si>
  <si>
    <t>OTP BANKA</t>
  </si>
  <si>
    <t>SISAK</t>
  </si>
  <si>
    <t>ZAGREB</t>
  </si>
  <si>
    <t>DUBROVNIK</t>
  </si>
  <si>
    <t>ZAPOSLENICI</t>
  </si>
  <si>
    <t>UKUPNO:</t>
  </si>
  <si>
    <t>3211 Ukupno</t>
  </si>
  <si>
    <t>3221 Ukupno</t>
  </si>
  <si>
    <t>3222 Ukupno</t>
  </si>
  <si>
    <t>3223 Ukupno</t>
  </si>
  <si>
    <t>3231 Ukupno</t>
  </si>
  <si>
    <t>3232 Ukupno</t>
  </si>
  <si>
    <t>3234 Ukupno</t>
  </si>
  <si>
    <t>3431 Ukupno</t>
  </si>
  <si>
    <t>3111 Ukupno</t>
  </si>
  <si>
    <t>3121 Ukupno</t>
  </si>
  <si>
    <t>3132 Ukupno</t>
  </si>
  <si>
    <t>Naziv ustanove: OSNOVNA ŠKOLA DRAGUTINA TADIJANOVIĆA PETRINJA</t>
  </si>
  <si>
    <t>Adresa:Trg Matice hrvatske 9/b</t>
  </si>
  <si>
    <t>Poštanski broj i grad:44250 Petrin ja</t>
  </si>
  <si>
    <t>Kontakt:044-815-335</t>
  </si>
  <si>
    <t>E-pošta:ured@os-dtadijanovica-petrinja.skole.hr</t>
  </si>
  <si>
    <t>IBAN:HR3724070001188012998</t>
  </si>
  <si>
    <t>http://os-dtadijanovica-petrinja.skole.hr/skola</t>
  </si>
  <si>
    <t>32121 ukupno</t>
  </si>
  <si>
    <t>PEKARNA EDI</t>
  </si>
  <si>
    <t>PETRINJA</t>
  </si>
  <si>
    <t>32226 Namirnice za ŠK</t>
  </si>
  <si>
    <t>KTC</t>
  </si>
  <si>
    <t>VINDIJA</t>
  </si>
  <si>
    <t>VARAŽDIN</t>
  </si>
  <si>
    <t>NEWMIP</t>
  </si>
  <si>
    <t>32227 Namirnice za PB</t>
  </si>
  <si>
    <t>HEP OPSKRBA</t>
  </si>
  <si>
    <t>32231 Električna energija</t>
  </si>
  <si>
    <t>INA</t>
  </si>
  <si>
    <t>32234 Gorivo</t>
  </si>
  <si>
    <t>HRVATSKI TELEKOM</t>
  </si>
  <si>
    <t>HP-HRVATSKA POŠTA</t>
  </si>
  <si>
    <t>3295 Ukupno</t>
  </si>
  <si>
    <t>DRŽAVNI PRORAČUN</t>
  </si>
  <si>
    <t>32950 Naknada za nezapošljavanje invalida</t>
  </si>
  <si>
    <t>SPLIT</t>
  </si>
  <si>
    <t>34311  Usluge banaka</t>
  </si>
  <si>
    <t>3722 Ukupno</t>
  </si>
  <si>
    <t>32121 Naknada za prijevoz</t>
  </si>
  <si>
    <t>KNJIŽARA ŠUŠNJIĆ</t>
  </si>
  <si>
    <t>31321 Doprinosi za  obvezno ZO</t>
  </si>
  <si>
    <t>31211 Ostali rashodi za zaposlene</t>
  </si>
  <si>
    <t>31111 Plaće za redovan rad</t>
  </si>
  <si>
    <t>32113 Službena putovanja smještaj</t>
  </si>
  <si>
    <t>32211 Uredski materijal</t>
  </si>
  <si>
    <t>32214 Materijal za čišćenje</t>
  </si>
  <si>
    <t>DOLENAC PROMET</t>
  </si>
  <si>
    <t>32219 Ostali materijal</t>
  </si>
  <si>
    <t>VELIKA GORICA</t>
  </si>
  <si>
    <t>SMIT COMMERCE</t>
  </si>
  <si>
    <t>GORNJI STUPNIK</t>
  </si>
  <si>
    <t>32311 Usluge telefona</t>
  </si>
  <si>
    <t>32313 Poštarina</t>
  </si>
  <si>
    <t>HRT</t>
  </si>
  <si>
    <t>32339 Ostale usluge promidžbe</t>
  </si>
  <si>
    <t>3233 Ukupno</t>
  </si>
  <si>
    <t xml:space="preserve">PRIVREDA </t>
  </si>
  <si>
    <t>32341 Opskrba vodom</t>
  </si>
  <si>
    <t>KOMUNALAC</t>
  </si>
  <si>
    <t>32342 Odvoz otpada</t>
  </si>
  <si>
    <t>GRAD PETRINJA</t>
  </si>
  <si>
    <t>32349 Ostale komunalne naknade</t>
  </si>
  <si>
    <t>TOOLS4SCHOOLS</t>
  </si>
  <si>
    <t>32389 Ostale računalne usluge</t>
  </si>
  <si>
    <t>MALA TVORNICA SOFTWARE</t>
  </si>
  <si>
    <t>CREATIVE SOLUTIONS</t>
  </si>
  <si>
    <t>3238 Ukupno</t>
  </si>
  <si>
    <t>KONTROL BIRO</t>
  </si>
  <si>
    <t>3239 Ukupno</t>
  </si>
  <si>
    <t>HZOŠ</t>
  </si>
  <si>
    <t>3294 Ukupno</t>
  </si>
  <si>
    <t>UKUPNO  3 Rashodi materijalni</t>
  </si>
  <si>
    <r>
      <t xml:space="preserve">UKUPNO 4 </t>
    </r>
    <r>
      <rPr>
        <b/>
        <sz val="10"/>
        <rFont val="Calibri"/>
        <family val="2"/>
        <scheme val="minor"/>
      </rPr>
      <t>Nefinancijska imovina</t>
    </r>
  </si>
  <si>
    <t>NARODNE NOVINE</t>
  </si>
  <si>
    <t xml:space="preserve">PROXIMA </t>
  </si>
  <si>
    <t>GOGA</t>
  </si>
  <si>
    <t>32321 Održavanje građevinskih objekata</t>
  </si>
  <si>
    <t>MATIĆ</t>
  </si>
  <si>
    <t>FOKUS INFOPROJEKT</t>
  </si>
  <si>
    <t>32941 Članarina HUROŠ</t>
  </si>
  <si>
    <t>3296 Ukupno</t>
  </si>
  <si>
    <t>3299 Ukupno</t>
  </si>
  <si>
    <t>42219 Ostala uredska oprema</t>
  </si>
  <si>
    <t>Ukupno 4221</t>
  </si>
  <si>
    <t>4511 Ukupno</t>
  </si>
  <si>
    <t>INFORMACIJE O TROŠENJU SREDSTAVA ZA RUJAN 2024. GODINE</t>
  </si>
  <si>
    <t>32111 Službena putovanja dnevnice</t>
  </si>
  <si>
    <t>32115 Službena putovanja prijevoz</t>
  </si>
  <si>
    <t>32119 Službena putovanja ostali troškovi</t>
  </si>
  <si>
    <t>DUBROVNIK SUN</t>
  </si>
  <si>
    <t>HOTEL IMPERIJAL</t>
  </si>
  <si>
    <t>O6819473304</t>
  </si>
  <si>
    <t>VODICE</t>
  </si>
  <si>
    <t>CONCOLOR</t>
  </si>
  <si>
    <t>SESVETE</t>
  </si>
  <si>
    <t>BELONA</t>
  </si>
  <si>
    <t>NAS PET</t>
  </si>
  <si>
    <t>O6455628601</t>
  </si>
  <si>
    <t xml:space="preserve">DAMIDOR </t>
  </si>
  <si>
    <t>REPINEC</t>
  </si>
  <si>
    <t>PIŠKUR PROJEKTI</t>
  </si>
  <si>
    <t>3293 Ukupno</t>
  </si>
  <si>
    <t>32931 Reprezentacija</t>
  </si>
  <si>
    <t>3236 Ukupno</t>
  </si>
  <si>
    <t>HZZJZ</t>
  </si>
  <si>
    <t>32361 Zdravstvene i veterinarske usluge</t>
  </si>
  <si>
    <t>32399 Ostale usluge</t>
  </si>
  <si>
    <t>UČENICI</t>
  </si>
  <si>
    <t>37229 Naknade građanima</t>
  </si>
  <si>
    <t>TEDING</t>
  </si>
  <si>
    <t>Ukupno 4227</t>
  </si>
  <si>
    <t>Ukupno 4226</t>
  </si>
  <si>
    <t>ELGRA</t>
  </si>
  <si>
    <t>GLINA</t>
  </si>
  <si>
    <t>42273 Klima uređaji</t>
  </si>
  <si>
    <t>SVEUKUPNO RUJAN 2024.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</si>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</sst>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6" fillId="4" borderId="1" xfId="1" applyFont="1" applyFill="1"/>
    <xf numFmtId="0" fontId="6" fillId="4" borderId="1" xfId="1" applyFont="1" applyFill="1" applyAlignment="1">
      <alignment horizontal="center"/>
    </xf>
    <xf numFmtId="164" fontId="6" fillId="4" borderId="1" xfId="1" applyNumberFormat="1" applyFont="1" applyFill="1"/>
    <xf numFmtId="0" fontId="6" fillId="4" borderId="1" xfId="1" applyFont="1" applyFill="1" applyAlignment="1">
      <alignment wrapText="1"/>
    </xf>
    <xf numFmtId="0" fontId="6" fillId="4" borderId="1" xfId="1" applyNumberFormat="1" applyFont="1" applyFill="1" applyAlignment="1">
      <alignment horizontal="center"/>
    </xf>
    <xf numFmtId="0" fontId="4" fillId="5" borderId="1" xfId="1" applyFont="1" applyFill="1"/>
    <xf numFmtId="164" fontId="4" fillId="5" borderId="1" xfId="1" applyNumberFormat="1" applyFont="1" applyFill="1"/>
    <xf numFmtId="0" fontId="4" fillId="6" borderId="1" xfId="1" applyFont="1" applyFill="1"/>
    <xf numFmtId="0" fontId="4" fillId="7" borderId="1" xfId="1" applyFont="1" applyFill="1"/>
    <xf numFmtId="0" fontId="4" fillId="7" borderId="1" xfId="1" applyFont="1" applyFill="1" applyAlignment="1">
      <alignment horizontal="center"/>
    </xf>
    <xf numFmtId="164" fontId="4" fillId="7" borderId="1" xfId="1" applyNumberFormat="1" applyFont="1" applyFill="1"/>
    <xf numFmtId="0" fontId="4" fillId="3" borderId="1" xfId="1" applyFont="1" applyFill="1" applyAlignment="1">
      <alignment horizontal="center" vertical="center"/>
    </xf>
    <xf numFmtId="0" fontId="4" fillId="3" borderId="1" xfId="1" applyFont="1" applyFill="1" applyAlignment="1">
      <alignment horizontal="center" vertical="center" wrapText="1"/>
    </xf>
    <xf numFmtId="0" fontId="0" fillId="4" borderId="0" xfId="0" applyFill="1"/>
    <xf numFmtId="0" fontId="8" fillId="4" borderId="1" xfId="1" applyFont="1" applyFill="1"/>
    <xf numFmtId="0" fontId="8" fillId="4" borderId="1" xfId="1" applyFont="1" applyFill="1" applyAlignment="1">
      <alignment horizontal="center"/>
    </xf>
    <xf numFmtId="164" fontId="8" fillId="4" borderId="1" xfId="1" applyNumberFormat="1" applyFont="1" applyFill="1"/>
    <xf numFmtId="0" fontId="6" fillId="7" borderId="1" xfId="1" applyFont="1" applyFill="1"/>
    <xf numFmtId="0" fontId="9" fillId="7" borderId="1" xfId="1" applyFont="1" applyFill="1"/>
    <xf numFmtId="0" fontId="9" fillId="7" borderId="1" xfId="1" applyFont="1" applyFill="1" applyAlignment="1">
      <alignment horizontal="center"/>
    </xf>
    <xf numFmtId="164" fontId="9" fillId="7" borderId="1" xfId="1" applyNumberFormat="1" applyFont="1" applyFill="1"/>
    <xf numFmtId="0" fontId="4" fillId="4" borderId="1" xfId="1" applyFont="1" applyFill="1"/>
    <xf numFmtId="0" fontId="4" fillId="4" borderId="1" xfId="1" applyFont="1" applyFill="1" applyAlignment="1">
      <alignment horizontal="center"/>
    </xf>
    <xf numFmtId="164" fontId="4" fillId="4" borderId="1" xfId="1" applyNumberFormat="1" applyFont="1" applyFill="1"/>
    <xf numFmtId="0" fontId="11" fillId="6" borderId="1" xfId="1" applyFont="1" applyFill="1" applyAlignment="1">
      <alignment wrapText="1"/>
    </xf>
    <xf numFmtId="164" fontId="11" fillId="6" borderId="1" xfId="1" applyNumberFormat="1" applyFont="1" applyFill="1"/>
    <xf numFmtId="1" fontId="6" fillId="4" borderId="1" xfId="1" applyNumberFormat="1" applyFont="1" applyFill="1" applyAlignment="1">
      <alignment horizontal="center"/>
    </xf>
    <xf numFmtId="0" fontId="9" fillId="4" borderId="1" xfId="1" applyFont="1" applyFill="1"/>
    <xf numFmtId="0" fontId="9" fillId="4" borderId="1" xfId="1" applyFont="1" applyFill="1" applyAlignment="1">
      <alignment horizontal="center"/>
    </xf>
    <xf numFmtId="164" fontId="9" fillId="4" borderId="1" xfId="1" applyNumberFormat="1" applyFont="1" applyFill="1"/>
    <xf numFmtId="0" fontId="12" fillId="4" borderId="0" xfId="0" applyFont="1" applyFill="1"/>
    <xf numFmtId="0" fontId="8" fillId="7" borderId="1" xfId="1" applyFont="1" applyFill="1"/>
    <xf numFmtId="0" fontId="8" fillId="7" borderId="1" xfId="1" applyFont="1" applyFill="1" applyAlignment="1">
      <alignment horizontal="center"/>
    </xf>
    <xf numFmtId="164" fontId="8" fillId="7" borderId="1" xfId="1" applyNumberFormat="1" applyFont="1" applyFill="1"/>
    <xf numFmtId="0" fontId="12" fillId="0" borderId="0" xfId="0" applyFont="1"/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3" fillId="5" borderId="4" xfId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0" fontId="7" fillId="4" borderId="2" xfId="2" applyFill="1" applyBorder="1" applyAlignment="1">
      <alignment horizontal="center"/>
    </xf>
    <xf numFmtId="0" fontId="7" fillId="4" borderId="3" xfId="2" applyFill="1" applyBorder="1" applyAlignment="1">
      <alignment horizontal="center"/>
    </xf>
    <xf numFmtId="0" fontId="7" fillId="4" borderId="4" xfId="2" applyFill="1" applyBorder="1" applyAlignment="1">
      <alignment horizontal="center"/>
    </xf>
  </cellXfs>
  <cellStyles count="3">
    <cellStyle name="Hiperveza" xfId="2" builtinId="8"/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s-dtadijanovica-petrinja.skole.hr/sko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D3DF-A0F9-45EC-9771-73EF66F5939C}">
  <dimension ref="A1:E100"/>
  <sheetViews>
    <sheetView tabSelected="1" workbookViewId="0">
      <selection activeCell="D9" sqref="D9"/>
    </sheetView>
  </sheetViews>
  <sheetFormatPr defaultRowHeight="14.4" x14ac:dyDescent="0.3"/>
  <cols>
    <col min="1" max="1" width="18.21875" customWidth="1"/>
    <col min="2" max="2" width="15.77734375" customWidth="1"/>
    <col min="3" max="3" width="17.21875" customWidth="1"/>
    <col min="4" max="4" width="15.77734375" customWidth="1"/>
    <col min="5" max="5" width="47.21875" customWidth="1"/>
  </cols>
  <sheetData>
    <row r="1" spans="1:5" ht="25.8" x14ac:dyDescent="0.5">
      <c r="A1" s="42" t="s">
        <v>22</v>
      </c>
      <c r="B1" s="43"/>
      <c r="C1" s="43"/>
      <c r="D1" s="43"/>
      <c r="E1" s="44"/>
    </row>
    <row r="2" spans="1:5" ht="15.6" x14ac:dyDescent="0.3">
      <c r="A2" s="36" t="s">
        <v>23</v>
      </c>
      <c r="B2" s="37"/>
      <c r="C2" s="37"/>
      <c r="D2" s="37"/>
      <c r="E2" s="38"/>
    </row>
    <row r="3" spans="1:5" ht="15.6" x14ac:dyDescent="0.3">
      <c r="A3" s="36" t="s">
        <v>24</v>
      </c>
      <c r="B3" s="37"/>
      <c r="C3" s="37"/>
      <c r="D3" s="37"/>
      <c r="E3" s="38"/>
    </row>
    <row r="4" spans="1:5" ht="15.6" x14ac:dyDescent="0.3">
      <c r="A4" s="36" t="s">
        <v>25</v>
      </c>
      <c r="B4" s="37"/>
      <c r="C4" s="37"/>
      <c r="D4" s="37"/>
      <c r="E4" s="38"/>
    </row>
    <row r="5" spans="1:5" ht="15.6" x14ac:dyDescent="0.3">
      <c r="A5" s="36" t="s">
        <v>26</v>
      </c>
      <c r="B5" s="37"/>
      <c r="C5" s="37"/>
      <c r="D5" s="37"/>
      <c r="E5" s="38"/>
    </row>
    <row r="6" spans="1:5" x14ac:dyDescent="0.3">
      <c r="A6" s="45" t="s">
        <v>28</v>
      </c>
      <c r="B6" s="46"/>
      <c r="C6" s="46"/>
      <c r="D6" s="46"/>
      <c r="E6" s="47"/>
    </row>
    <row r="7" spans="1:5" ht="15.6" x14ac:dyDescent="0.3">
      <c r="A7" s="36" t="s">
        <v>27</v>
      </c>
      <c r="B7" s="37"/>
      <c r="C7" s="37"/>
      <c r="D7" s="37"/>
      <c r="E7" s="38"/>
    </row>
    <row r="8" spans="1:5" ht="23.4" x14ac:dyDescent="0.45">
      <c r="A8" s="39" t="s">
        <v>97</v>
      </c>
      <c r="B8" s="40"/>
      <c r="C8" s="40"/>
      <c r="D8" s="40"/>
      <c r="E8" s="41"/>
    </row>
    <row r="9" spans="1:5" ht="43.2" x14ac:dyDescent="0.3">
      <c r="A9" s="12" t="s">
        <v>0</v>
      </c>
      <c r="B9" s="12" t="s">
        <v>1</v>
      </c>
      <c r="C9" s="13" t="s">
        <v>2</v>
      </c>
      <c r="D9" s="13" t="s">
        <v>3</v>
      </c>
      <c r="E9" s="12" t="s">
        <v>4</v>
      </c>
    </row>
    <row r="10" spans="1:5" x14ac:dyDescent="0.3">
      <c r="A10" s="1" t="s">
        <v>9</v>
      </c>
      <c r="B10" s="2"/>
      <c r="C10" s="2"/>
      <c r="D10" s="3">
        <v>145477.59</v>
      </c>
      <c r="E10" s="1" t="s">
        <v>54</v>
      </c>
    </row>
    <row r="11" spans="1:5" x14ac:dyDescent="0.3">
      <c r="A11" s="22" t="s">
        <v>19</v>
      </c>
      <c r="B11" s="23"/>
      <c r="C11" s="23"/>
      <c r="D11" s="24">
        <v>145477.59</v>
      </c>
      <c r="E11" s="22"/>
    </row>
    <row r="12" spans="1:5" x14ac:dyDescent="0.3">
      <c r="A12" s="1" t="s">
        <v>9</v>
      </c>
      <c r="B12" s="2"/>
      <c r="C12" s="2"/>
      <c r="D12" s="3">
        <v>2817.88</v>
      </c>
      <c r="E12" s="1" t="s">
        <v>53</v>
      </c>
    </row>
    <row r="13" spans="1:5" x14ac:dyDescent="0.3">
      <c r="A13" s="22" t="s">
        <v>20</v>
      </c>
      <c r="B13" s="23"/>
      <c r="C13" s="23"/>
      <c r="D13" s="24">
        <v>2817.88</v>
      </c>
      <c r="E13" s="22"/>
    </row>
    <row r="14" spans="1:5" x14ac:dyDescent="0.3">
      <c r="A14" s="1" t="s">
        <v>9</v>
      </c>
      <c r="B14" s="2"/>
      <c r="C14" s="2"/>
      <c r="D14" s="3">
        <v>24057.19</v>
      </c>
      <c r="E14" s="1" t="s">
        <v>52</v>
      </c>
    </row>
    <row r="15" spans="1:5" x14ac:dyDescent="0.3">
      <c r="A15" s="22" t="s">
        <v>21</v>
      </c>
      <c r="B15" s="23"/>
      <c r="C15" s="23"/>
      <c r="D15" s="24">
        <f>SUM(D14)</f>
        <v>24057.19</v>
      </c>
      <c r="E15" s="22"/>
    </row>
    <row r="16" spans="1:5" x14ac:dyDescent="0.3">
      <c r="A16" s="9" t="s">
        <v>10</v>
      </c>
      <c r="B16" s="10"/>
      <c r="C16" s="10"/>
      <c r="D16" s="11">
        <f>D11+D13+D15</f>
        <v>172352.66</v>
      </c>
      <c r="E16" s="9"/>
    </row>
    <row r="17" spans="1:5" x14ac:dyDescent="0.3">
      <c r="A17" s="1" t="s">
        <v>9</v>
      </c>
      <c r="B17" s="2"/>
      <c r="C17" s="2"/>
      <c r="D17" s="3">
        <v>660</v>
      </c>
      <c r="E17" s="1" t="s">
        <v>98</v>
      </c>
    </row>
    <row r="18" spans="1:5" x14ac:dyDescent="0.3">
      <c r="A18" s="1" t="s">
        <v>102</v>
      </c>
      <c r="B18" s="2" t="s">
        <v>103</v>
      </c>
      <c r="C18" s="2" t="s">
        <v>104</v>
      </c>
      <c r="D18" s="3">
        <v>163.6</v>
      </c>
      <c r="E18" s="1" t="s">
        <v>55</v>
      </c>
    </row>
    <row r="19" spans="1:5" x14ac:dyDescent="0.3">
      <c r="A19" s="1" t="s">
        <v>101</v>
      </c>
      <c r="B19" s="2">
        <v>60174672203</v>
      </c>
      <c r="C19" s="2" t="s">
        <v>8</v>
      </c>
      <c r="D19" s="3">
        <v>305.39999999999998</v>
      </c>
      <c r="E19" s="1" t="s">
        <v>55</v>
      </c>
    </row>
    <row r="20" spans="1:5" x14ac:dyDescent="0.3">
      <c r="A20" s="1" t="s">
        <v>9</v>
      </c>
      <c r="B20" s="2"/>
      <c r="C20" s="2"/>
      <c r="D20" s="3">
        <v>316.89</v>
      </c>
      <c r="E20" s="1" t="s">
        <v>99</v>
      </c>
    </row>
    <row r="21" spans="1:5" x14ac:dyDescent="0.3">
      <c r="A21" s="1" t="s">
        <v>9</v>
      </c>
      <c r="B21" s="2"/>
      <c r="C21" s="2"/>
      <c r="D21" s="3">
        <v>100.6</v>
      </c>
      <c r="E21" s="1" t="s">
        <v>100</v>
      </c>
    </row>
    <row r="22" spans="1:5" x14ac:dyDescent="0.3">
      <c r="A22" s="19" t="s">
        <v>11</v>
      </c>
      <c r="B22" s="20"/>
      <c r="C22" s="20"/>
      <c r="D22" s="21">
        <f>D17+D18+D19+D20+D21</f>
        <v>1546.4899999999998</v>
      </c>
      <c r="E22" s="18"/>
    </row>
    <row r="23" spans="1:5" x14ac:dyDescent="0.3">
      <c r="A23" s="4" t="s">
        <v>9</v>
      </c>
      <c r="B23" s="5"/>
      <c r="C23" s="2"/>
      <c r="D23" s="3">
        <v>821.42</v>
      </c>
      <c r="E23" s="1" t="s">
        <v>50</v>
      </c>
    </row>
    <row r="24" spans="1:5" x14ac:dyDescent="0.3">
      <c r="A24" s="9" t="s">
        <v>29</v>
      </c>
      <c r="B24" s="10"/>
      <c r="C24" s="10"/>
      <c r="D24" s="11">
        <f>SUM(D23)</f>
        <v>821.42</v>
      </c>
      <c r="E24" s="9"/>
    </row>
    <row r="25" spans="1:5" x14ac:dyDescent="0.3">
      <c r="A25" s="1" t="s">
        <v>51</v>
      </c>
      <c r="B25" s="2">
        <v>41775987954</v>
      </c>
      <c r="C25" s="2" t="s">
        <v>31</v>
      </c>
      <c r="D25" s="3">
        <v>2.79</v>
      </c>
      <c r="E25" s="1" t="s">
        <v>56</v>
      </c>
    </row>
    <row r="26" spans="1:5" x14ac:dyDescent="0.3">
      <c r="A26" s="1" t="s">
        <v>85</v>
      </c>
      <c r="B26" s="2">
        <v>8458066178</v>
      </c>
      <c r="C26" s="2" t="s">
        <v>7</v>
      </c>
      <c r="D26" s="3">
        <v>45</v>
      </c>
      <c r="E26" s="1" t="s">
        <v>56</v>
      </c>
    </row>
    <row r="27" spans="1:5" x14ac:dyDescent="0.3">
      <c r="A27" s="1" t="s">
        <v>33</v>
      </c>
      <c r="B27" s="2">
        <v>95970838122</v>
      </c>
      <c r="C27" s="2" t="s">
        <v>31</v>
      </c>
      <c r="D27" s="3">
        <v>31.78</v>
      </c>
      <c r="E27" s="1" t="s">
        <v>57</v>
      </c>
    </row>
    <row r="28" spans="1:5" x14ac:dyDescent="0.3">
      <c r="A28" s="1" t="s">
        <v>105</v>
      </c>
      <c r="B28" s="2">
        <v>8902187645</v>
      </c>
      <c r="C28" s="2" t="s">
        <v>106</v>
      </c>
      <c r="D28" s="3">
        <v>211.28</v>
      </c>
      <c r="E28" s="1" t="s">
        <v>57</v>
      </c>
    </row>
    <row r="29" spans="1:5" x14ac:dyDescent="0.3">
      <c r="A29" s="1" t="s">
        <v>58</v>
      </c>
      <c r="B29" s="2">
        <v>21780210989</v>
      </c>
      <c r="C29" s="2" t="s">
        <v>31</v>
      </c>
      <c r="D29" s="3">
        <v>102.85</v>
      </c>
      <c r="E29" s="1" t="s">
        <v>59</v>
      </c>
    </row>
    <row r="30" spans="1:5" x14ac:dyDescent="0.3">
      <c r="A30" s="1" t="s">
        <v>86</v>
      </c>
      <c r="B30" s="27">
        <v>35956517501</v>
      </c>
      <c r="C30" s="2" t="s">
        <v>31</v>
      </c>
      <c r="D30" s="3">
        <v>21.1</v>
      </c>
      <c r="E30" s="1" t="s">
        <v>59</v>
      </c>
    </row>
    <row r="31" spans="1:5" x14ac:dyDescent="0.3">
      <c r="A31" s="1" t="s">
        <v>107</v>
      </c>
      <c r="B31" s="2">
        <v>37208339420</v>
      </c>
      <c r="C31" s="2" t="s">
        <v>31</v>
      </c>
      <c r="D31" s="3">
        <v>21.18</v>
      </c>
      <c r="E31" s="1" t="s">
        <v>59</v>
      </c>
    </row>
    <row r="32" spans="1:5" x14ac:dyDescent="0.3">
      <c r="A32" s="1" t="s">
        <v>61</v>
      </c>
      <c r="B32" s="2">
        <v>95243482140</v>
      </c>
      <c r="C32" s="2" t="s">
        <v>62</v>
      </c>
      <c r="D32" s="3">
        <v>493.17</v>
      </c>
      <c r="E32" s="1" t="s">
        <v>59</v>
      </c>
    </row>
    <row r="33" spans="1:5" x14ac:dyDescent="0.3">
      <c r="A33" s="1" t="s">
        <v>87</v>
      </c>
      <c r="B33" s="2">
        <v>7335232666</v>
      </c>
      <c r="C33" s="2" t="s">
        <v>31</v>
      </c>
      <c r="D33" s="3">
        <v>10</v>
      </c>
      <c r="E33" s="1" t="s">
        <v>59</v>
      </c>
    </row>
    <row r="34" spans="1:5" x14ac:dyDescent="0.3">
      <c r="A34" s="1" t="s">
        <v>108</v>
      </c>
      <c r="B34" s="2" t="s">
        <v>109</v>
      </c>
      <c r="C34" s="2" t="s">
        <v>31</v>
      </c>
      <c r="D34" s="3">
        <v>312.38</v>
      </c>
      <c r="E34" s="1" t="s">
        <v>59</v>
      </c>
    </row>
    <row r="35" spans="1:5" x14ac:dyDescent="0.3">
      <c r="A35" s="9" t="s">
        <v>12</v>
      </c>
      <c r="B35" s="10"/>
      <c r="C35" s="10"/>
      <c r="D35" s="11">
        <f>SUM(D25+D26+D27+D28+D29+D30+D31+D32+D33+D34)</f>
        <v>1251.5300000000002</v>
      </c>
      <c r="E35" s="9"/>
    </row>
    <row r="36" spans="1:5" x14ac:dyDescent="0.3">
      <c r="A36" s="1" t="s">
        <v>30</v>
      </c>
      <c r="B36" s="2">
        <v>54229423265</v>
      </c>
      <c r="C36" s="2" t="s">
        <v>31</v>
      </c>
      <c r="D36" s="3">
        <v>539.20000000000005</v>
      </c>
      <c r="E36" s="1" t="s">
        <v>32</v>
      </c>
    </row>
    <row r="37" spans="1:5" x14ac:dyDescent="0.3">
      <c r="A37" s="1" t="s">
        <v>34</v>
      </c>
      <c r="B37" s="2">
        <v>44138062462</v>
      </c>
      <c r="C37" s="2" t="s">
        <v>35</v>
      </c>
      <c r="D37" s="3">
        <v>1103.5999999999999</v>
      </c>
      <c r="E37" s="1" t="s">
        <v>32</v>
      </c>
    </row>
    <row r="38" spans="1:5" x14ac:dyDescent="0.3">
      <c r="A38" s="1" t="s">
        <v>34</v>
      </c>
      <c r="B38" s="2">
        <v>44138062462</v>
      </c>
      <c r="C38" s="2" t="s">
        <v>35</v>
      </c>
      <c r="D38" s="3">
        <v>237.76</v>
      </c>
      <c r="E38" s="1" t="s">
        <v>37</v>
      </c>
    </row>
    <row r="39" spans="1:5" x14ac:dyDescent="0.3">
      <c r="A39" s="1" t="s">
        <v>36</v>
      </c>
      <c r="B39" s="2">
        <v>22916544397</v>
      </c>
      <c r="C39" s="2" t="s">
        <v>6</v>
      </c>
      <c r="D39" s="3">
        <v>104.33</v>
      </c>
      <c r="E39" s="1" t="s">
        <v>37</v>
      </c>
    </row>
    <row r="40" spans="1:5" x14ac:dyDescent="0.3">
      <c r="A40" s="1" t="s">
        <v>33</v>
      </c>
      <c r="B40" s="2">
        <v>95970838122</v>
      </c>
      <c r="C40" s="2" t="s">
        <v>31</v>
      </c>
      <c r="D40" s="3">
        <v>753.3</v>
      </c>
      <c r="E40" s="1" t="s">
        <v>37</v>
      </c>
    </row>
    <row r="41" spans="1:5" x14ac:dyDescent="0.3">
      <c r="A41" s="9" t="s">
        <v>13</v>
      </c>
      <c r="B41" s="10"/>
      <c r="C41" s="10"/>
      <c r="D41" s="11">
        <f>SUM(D36:D40)</f>
        <v>2738.1899999999996</v>
      </c>
      <c r="E41" s="9"/>
    </row>
    <row r="42" spans="1:5" x14ac:dyDescent="0.3">
      <c r="A42" s="15" t="s">
        <v>38</v>
      </c>
      <c r="B42" s="16">
        <v>63073332379</v>
      </c>
      <c r="C42" s="16" t="s">
        <v>7</v>
      </c>
      <c r="D42" s="17">
        <v>525.35</v>
      </c>
      <c r="E42" s="15" t="s">
        <v>39</v>
      </c>
    </row>
    <row r="43" spans="1:5" x14ac:dyDescent="0.3">
      <c r="A43" s="1" t="s">
        <v>40</v>
      </c>
      <c r="B43" s="2">
        <v>27759560625</v>
      </c>
      <c r="C43" s="2" t="s">
        <v>7</v>
      </c>
      <c r="D43" s="3">
        <v>118.59</v>
      </c>
      <c r="E43" s="1" t="s">
        <v>41</v>
      </c>
    </row>
    <row r="44" spans="1:5" x14ac:dyDescent="0.3">
      <c r="A44" s="9" t="s">
        <v>14</v>
      </c>
      <c r="B44" s="10"/>
      <c r="C44" s="10"/>
      <c r="D44" s="11">
        <f>SUM(D42:D43)</f>
        <v>643.94000000000005</v>
      </c>
      <c r="E44" s="9"/>
    </row>
    <row r="45" spans="1:5" x14ac:dyDescent="0.3">
      <c r="A45" s="1" t="s">
        <v>42</v>
      </c>
      <c r="B45" s="2">
        <v>81793146560</v>
      </c>
      <c r="C45" s="2" t="s">
        <v>7</v>
      </c>
      <c r="D45" s="3">
        <v>712.53</v>
      </c>
      <c r="E45" s="1" t="s">
        <v>63</v>
      </c>
    </row>
    <row r="46" spans="1:5" x14ac:dyDescent="0.3">
      <c r="A46" s="1" t="s">
        <v>43</v>
      </c>
      <c r="B46" s="2">
        <v>87311810356</v>
      </c>
      <c r="C46" s="2" t="s">
        <v>7</v>
      </c>
      <c r="D46" s="3">
        <v>3.84</v>
      </c>
      <c r="E46" s="1" t="s">
        <v>64</v>
      </c>
    </row>
    <row r="47" spans="1:5" x14ac:dyDescent="0.3">
      <c r="A47" s="9" t="s">
        <v>15</v>
      </c>
      <c r="B47" s="10"/>
      <c r="C47" s="10"/>
      <c r="D47" s="11">
        <f>SUM(D45:D46)</f>
        <v>716.37</v>
      </c>
      <c r="E47" s="9"/>
    </row>
    <row r="48" spans="1:5" x14ac:dyDescent="0.3">
      <c r="A48" s="15" t="s">
        <v>110</v>
      </c>
      <c r="B48" s="16">
        <v>15819630481</v>
      </c>
      <c r="C48" s="16" t="s">
        <v>111</v>
      </c>
      <c r="D48" s="17">
        <v>1141.1300000000001</v>
      </c>
      <c r="E48" s="15" t="s">
        <v>88</v>
      </c>
    </row>
    <row r="49" spans="1:5" x14ac:dyDescent="0.3">
      <c r="A49" s="15" t="s">
        <v>112</v>
      </c>
      <c r="B49" s="16">
        <v>7922276934</v>
      </c>
      <c r="C49" s="16" t="s">
        <v>31</v>
      </c>
      <c r="D49" s="17">
        <v>1250</v>
      </c>
      <c r="E49" s="15" t="s">
        <v>88</v>
      </c>
    </row>
    <row r="50" spans="1:5" x14ac:dyDescent="0.3">
      <c r="A50" s="9" t="s">
        <v>16</v>
      </c>
      <c r="B50" s="10"/>
      <c r="C50" s="10"/>
      <c r="D50" s="11">
        <f>SUM(D48+D49)</f>
        <v>2391.13</v>
      </c>
      <c r="E50" s="9"/>
    </row>
    <row r="51" spans="1:5" x14ac:dyDescent="0.3">
      <c r="A51" s="15" t="s">
        <v>65</v>
      </c>
      <c r="B51" s="16">
        <v>68419124305</v>
      </c>
      <c r="C51" s="16" t="s">
        <v>7</v>
      </c>
      <c r="D51" s="17">
        <v>42.48</v>
      </c>
      <c r="E51" s="15" t="s">
        <v>66</v>
      </c>
    </row>
    <row r="52" spans="1:5" x14ac:dyDescent="0.3">
      <c r="A52" s="9" t="s">
        <v>67</v>
      </c>
      <c r="B52" s="10"/>
      <c r="C52" s="10"/>
      <c r="D52" s="11">
        <f>D51</f>
        <v>42.48</v>
      </c>
      <c r="E52" s="9"/>
    </row>
    <row r="53" spans="1:5" x14ac:dyDescent="0.3">
      <c r="A53" s="15" t="s">
        <v>68</v>
      </c>
      <c r="B53" s="16">
        <v>12266526926</v>
      </c>
      <c r="C53" s="16" t="s">
        <v>31</v>
      </c>
      <c r="D53" s="17">
        <v>364.16</v>
      </c>
      <c r="E53" s="15" t="s">
        <v>69</v>
      </c>
    </row>
    <row r="54" spans="1:5" x14ac:dyDescent="0.3">
      <c r="A54" s="15" t="s">
        <v>89</v>
      </c>
      <c r="B54" s="16">
        <v>76598425509</v>
      </c>
      <c r="C54" s="16" t="s">
        <v>60</v>
      </c>
      <c r="D54" s="17">
        <v>49.45</v>
      </c>
      <c r="E54" s="15" t="s">
        <v>69</v>
      </c>
    </row>
    <row r="55" spans="1:5" x14ac:dyDescent="0.3">
      <c r="A55" s="15" t="s">
        <v>70</v>
      </c>
      <c r="B55" s="16">
        <v>53696178845</v>
      </c>
      <c r="C55" s="16" t="s">
        <v>31</v>
      </c>
      <c r="D55" s="17">
        <v>100.71</v>
      </c>
      <c r="E55" s="15" t="s">
        <v>71</v>
      </c>
    </row>
    <row r="56" spans="1:5" x14ac:dyDescent="0.3">
      <c r="A56" s="15" t="s">
        <v>72</v>
      </c>
      <c r="B56" s="16">
        <v>11848400362</v>
      </c>
      <c r="C56" s="16" t="s">
        <v>31</v>
      </c>
      <c r="D56" s="17">
        <v>805.79</v>
      </c>
      <c r="E56" s="15" t="s">
        <v>73</v>
      </c>
    </row>
    <row r="57" spans="1:5" x14ac:dyDescent="0.3">
      <c r="A57" s="9" t="s">
        <v>17</v>
      </c>
      <c r="B57" s="10"/>
      <c r="C57" s="10"/>
      <c r="D57" s="11">
        <f>D53+D54+D55+D56</f>
        <v>1320.1100000000001</v>
      </c>
      <c r="E57" s="9"/>
    </row>
    <row r="58" spans="1:5" s="14" customFormat="1" x14ac:dyDescent="0.3">
      <c r="A58" s="15" t="s">
        <v>116</v>
      </c>
      <c r="B58" s="16">
        <v>29702380901</v>
      </c>
      <c r="C58" s="16" t="s">
        <v>6</v>
      </c>
      <c r="D58" s="17">
        <v>88.93</v>
      </c>
      <c r="E58" s="15" t="s">
        <v>117</v>
      </c>
    </row>
    <row r="59" spans="1:5" x14ac:dyDescent="0.3">
      <c r="A59" s="9" t="s">
        <v>115</v>
      </c>
      <c r="B59" s="10"/>
      <c r="C59" s="10"/>
      <c r="D59" s="11">
        <f>SUM(D58)</f>
        <v>88.93</v>
      </c>
      <c r="E59" s="9"/>
    </row>
    <row r="60" spans="1:5" x14ac:dyDescent="0.3">
      <c r="A60" s="15" t="s">
        <v>74</v>
      </c>
      <c r="B60" s="16">
        <v>17847110267</v>
      </c>
      <c r="C60" s="16" t="s">
        <v>7</v>
      </c>
      <c r="D60" s="17">
        <v>83.82</v>
      </c>
      <c r="E60" s="15" t="s">
        <v>75</v>
      </c>
    </row>
    <row r="61" spans="1:5" x14ac:dyDescent="0.3">
      <c r="A61" s="15" t="s">
        <v>76</v>
      </c>
      <c r="B61" s="16">
        <v>12555479457</v>
      </c>
      <c r="C61" s="16" t="s">
        <v>7</v>
      </c>
      <c r="D61" s="17">
        <v>9.9499999999999993</v>
      </c>
      <c r="E61" s="15" t="s">
        <v>75</v>
      </c>
    </row>
    <row r="62" spans="1:5" x14ac:dyDescent="0.3">
      <c r="A62" s="15" t="s">
        <v>86</v>
      </c>
      <c r="B62" s="2">
        <v>35956517501</v>
      </c>
      <c r="C62" s="16" t="s">
        <v>31</v>
      </c>
      <c r="D62" s="17">
        <v>132.72</v>
      </c>
      <c r="E62" s="15" t="s">
        <v>75</v>
      </c>
    </row>
    <row r="63" spans="1:5" x14ac:dyDescent="0.3">
      <c r="A63" s="15" t="s">
        <v>90</v>
      </c>
      <c r="B63" s="16">
        <v>37439642333</v>
      </c>
      <c r="C63" s="16" t="s">
        <v>6</v>
      </c>
      <c r="D63" s="17">
        <v>100</v>
      </c>
      <c r="E63" s="15" t="s">
        <v>75</v>
      </c>
    </row>
    <row r="64" spans="1:5" x14ac:dyDescent="0.3">
      <c r="A64" s="15" t="s">
        <v>77</v>
      </c>
      <c r="B64" s="16">
        <v>69523788448</v>
      </c>
      <c r="C64" s="16" t="s">
        <v>7</v>
      </c>
      <c r="D64" s="17">
        <v>60</v>
      </c>
      <c r="E64" s="15" t="s">
        <v>75</v>
      </c>
    </row>
    <row r="65" spans="1:5" x14ac:dyDescent="0.3">
      <c r="A65" s="9" t="s">
        <v>78</v>
      </c>
      <c r="B65" s="10"/>
      <c r="C65" s="10"/>
      <c r="D65" s="11">
        <f>(D60+D61+D62+D63+D64)</f>
        <v>386.49</v>
      </c>
      <c r="E65" s="9"/>
    </row>
    <row r="66" spans="1:5" s="31" customFormat="1" x14ac:dyDescent="0.3">
      <c r="A66" s="15" t="s">
        <v>79</v>
      </c>
      <c r="B66" s="16">
        <v>80916616067</v>
      </c>
      <c r="C66" s="16" t="s">
        <v>7</v>
      </c>
      <c r="D66" s="17">
        <v>66.25</v>
      </c>
      <c r="E66" s="15" t="s">
        <v>118</v>
      </c>
    </row>
    <row r="67" spans="1:5" x14ac:dyDescent="0.3">
      <c r="A67" s="9" t="s">
        <v>80</v>
      </c>
      <c r="B67" s="10"/>
      <c r="C67" s="10"/>
      <c r="D67" s="11">
        <f>SUM(D66)</f>
        <v>66.25</v>
      </c>
      <c r="E67" s="9"/>
    </row>
    <row r="68" spans="1:5" x14ac:dyDescent="0.3">
      <c r="A68" s="15" t="s">
        <v>33</v>
      </c>
      <c r="B68" s="2">
        <v>95970838122</v>
      </c>
      <c r="C68" s="16" t="s">
        <v>31</v>
      </c>
      <c r="D68" s="17">
        <v>167.94</v>
      </c>
      <c r="E68" s="15" t="s">
        <v>114</v>
      </c>
    </row>
    <row r="69" spans="1:5" x14ac:dyDescent="0.3">
      <c r="A69" s="9" t="s">
        <v>113</v>
      </c>
      <c r="B69" s="10"/>
      <c r="C69" s="10"/>
      <c r="D69" s="11">
        <f>SUM(D68)</f>
        <v>167.94</v>
      </c>
      <c r="E69" s="9"/>
    </row>
    <row r="70" spans="1:5" x14ac:dyDescent="0.3">
      <c r="A70" s="15" t="s">
        <v>81</v>
      </c>
      <c r="B70" s="16">
        <v>78661516143</v>
      </c>
      <c r="C70" s="16" t="s">
        <v>7</v>
      </c>
      <c r="D70" s="17">
        <v>55</v>
      </c>
      <c r="E70" s="15" t="s">
        <v>91</v>
      </c>
    </row>
    <row r="71" spans="1:5" x14ac:dyDescent="0.3">
      <c r="A71" s="9" t="s">
        <v>82</v>
      </c>
      <c r="B71" s="2"/>
      <c r="C71" s="10"/>
      <c r="D71" s="11">
        <f>D70</f>
        <v>55</v>
      </c>
      <c r="E71" s="9"/>
    </row>
    <row r="72" spans="1:5" x14ac:dyDescent="0.3">
      <c r="A72" s="1" t="s">
        <v>45</v>
      </c>
      <c r="B72" s="2"/>
      <c r="C72" s="2"/>
      <c r="D72" s="3">
        <v>504</v>
      </c>
      <c r="E72" s="1" t="s">
        <v>46</v>
      </c>
    </row>
    <row r="73" spans="1:5" x14ac:dyDescent="0.3">
      <c r="A73" s="9" t="s">
        <v>44</v>
      </c>
      <c r="B73" s="10"/>
      <c r="C73" s="10"/>
      <c r="D73" s="11">
        <f>SUM(D72:D72)</f>
        <v>504</v>
      </c>
      <c r="E73" s="9"/>
    </row>
    <row r="74" spans="1:5" x14ac:dyDescent="0.3">
      <c r="A74" s="9" t="s">
        <v>92</v>
      </c>
      <c r="B74" s="10"/>
      <c r="C74" s="10"/>
      <c r="D74" s="11"/>
      <c r="E74" s="9"/>
    </row>
    <row r="75" spans="1:5" x14ac:dyDescent="0.3">
      <c r="A75" s="9" t="s">
        <v>93</v>
      </c>
      <c r="B75" s="10"/>
      <c r="C75" s="10"/>
      <c r="D75" s="11"/>
      <c r="E75" s="9"/>
    </row>
    <row r="76" spans="1:5" x14ac:dyDescent="0.3">
      <c r="A76" s="1" t="s">
        <v>5</v>
      </c>
      <c r="B76" s="2">
        <v>52508873833</v>
      </c>
      <c r="C76" s="2" t="s">
        <v>47</v>
      </c>
      <c r="D76" s="3">
        <v>54.8</v>
      </c>
      <c r="E76" s="1" t="s">
        <v>48</v>
      </c>
    </row>
    <row r="77" spans="1:5" x14ac:dyDescent="0.3">
      <c r="A77" s="9" t="s">
        <v>18</v>
      </c>
      <c r="B77" s="10"/>
      <c r="C77" s="10"/>
      <c r="D77" s="11">
        <f>SUM(D76:D76)</f>
        <v>54.8</v>
      </c>
      <c r="E77" s="9"/>
    </row>
    <row r="78" spans="1:5" s="35" customFormat="1" x14ac:dyDescent="0.3">
      <c r="A78" s="32" t="s">
        <v>119</v>
      </c>
      <c r="B78" s="33"/>
      <c r="C78" s="33"/>
      <c r="D78" s="34">
        <v>2190</v>
      </c>
      <c r="E78" s="32" t="s">
        <v>120</v>
      </c>
    </row>
    <row r="79" spans="1:5" x14ac:dyDescent="0.3">
      <c r="A79" s="9" t="s">
        <v>49</v>
      </c>
      <c r="B79" s="10"/>
      <c r="C79" s="10"/>
      <c r="D79" s="11">
        <f>SUM(D78)</f>
        <v>2190</v>
      </c>
      <c r="E79" s="9"/>
    </row>
    <row r="80" spans="1:5" x14ac:dyDescent="0.3">
      <c r="A80" s="6" t="s">
        <v>83</v>
      </c>
      <c r="B80" s="6"/>
      <c r="C80" s="6"/>
      <c r="D80" s="7">
        <f>SUM(D16+D22+D24+D35+D41+D44+D47+D50+D52+D57+D59+D65+D67+D69+D71+D73+D74+D75+D77+D79)</f>
        <v>187337.72999999998</v>
      </c>
      <c r="E80" s="6"/>
    </row>
    <row r="81" spans="1:5" x14ac:dyDescent="0.3">
      <c r="A81" s="15" t="s">
        <v>121</v>
      </c>
      <c r="B81" s="16">
        <v>2757971060</v>
      </c>
      <c r="C81" s="15" t="s">
        <v>7</v>
      </c>
      <c r="D81" s="17">
        <v>13216.25</v>
      </c>
      <c r="E81" s="15" t="s">
        <v>94</v>
      </c>
    </row>
    <row r="82" spans="1:5" x14ac:dyDescent="0.3">
      <c r="A82" s="19" t="s">
        <v>95</v>
      </c>
      <c r="B82" s="20"/>
      <c r="C82" s="19"/>
      <c r="D82" s="21">
        <f>SUM(D81)</f>
        <v>13216.25</v>
      </c>
      <c r="E82" s="19"/>
    </row>
    <row r="83" spans="1:5" x14ac:dyDescent="0.3">
      <c r="A83" s="19" t="s">
        <v>123</v>
      </c>
      <c r="B83" s="20"/>
      <c r="C83" s="19"/>
      <c r="D83" s="21"/>
      <c r="E83" s="19"/>
    </row>
    <row r="84" spans="1:5" s="31" customFormat="1" x14ac:dyDescent="0.3">
      <c r="A84" s="15" t="s">
        <v>124</v>
      </c>
      <c r="B84" s="16">
        <v>1072445986</v>
      </c>
      <c r="C84" s="15" t="s">
        <v>125</v>
      </c>
      <c r="D84" s="17">
        <v>5897.5</v>
      </c>
      <c r="E84" s="15" t="s">
        <v>126</v>
      </c>
    </row>
    <row r="85" spans="1:5" x14ac:dyDescent="0.3">
      <c r="A85" s="19" t="s">
        <v>122</v>
      </c>
      <c r="B85" s="20"/>
      <c r="C85" s="19"/>
      <c r="D85" s="21">
        <f>D84</f>
        <v>5897.5</v>
      </c>
      <c r="E85" s="19"/>
    </row>
    <row r="86" spans="1:5" x14ac:dyDescent="0.3">
      <c r="A86" s="28" t="s">
        <v>96</v>
      </c>
      <c r="B86" s="29"/>
      <c r="C86" s="28"/>
      <c r="D86" s="30"/>
      <c r="E86" s="28"/>
    </row>
    <row r="87" spans="1:5" x14ac:dyDescent="0.3">
      <c r="A87" s="6" t="s">
        <v>84</v>
      </c>
      <c r="B87" s="6"/>
      <c r="C87" s="6"/>
      <c r="D87" s="7">
        <f>D82+D83+D85+D86</f>
        <v>19113.75</v>
      </c>
      <c r="E87" s="6"/>
    </row>
    <row r="88" spans="1:5" ht="31.2" x14ac:dyDescent="0.3">
      <c r="A88" s="25" t="s">
        <v>127</v>
      </c>
      <c r="B88" s="8"/>
      <c r="C88" s="8"/>
      <c r="D88" s="26">
        <f>D80+D87</f>
        <v>206451.47999999998</v>
      </c>
      <c r="E88" s="8"/>
    </row>
    <row r="100" spans="4:4" x14ac:dyDescent="0.3">
      <c r="D100" t="s">
        <v>128</v>
      </c>
    </row>
  </sheetData>
  <mergeCells count="8">
    <mergeCell ref="A7:E7"/>
    <mergeCell ref="A8:E8"/>
    <mergeCell ref="A1:E1"/>
    <mergeCell ref="A2:E2"/>
    <mergeCell ref="A3:E3"/>
    <mergeCell ref="A4:E4"/>
    <mergeCell ref="A5:E5"/>
    <mergeCell ref="A6:E6"/>
  </mergeCells>
  <hyperlinks>
    <hyperlink ref="A6" r:id="rId1" xr:uid="{ACE73F5F-66A2-454A-9E58-04DEB30BB8F5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Katarina</cp:lastModifiedBy>
  <cp:lastPrinted>2024-10-18T07:53:37Z</cp:lastPrinted>
  <dcterms:created xsi:type="dcterms:W3CDTF">2024-02-14T07:12:15Z</dcterms:created>
  <dcterms:modified xsi:type="dcterms:W3CDTF">2024-10-18T18:53:08Z</dcterms:modified>
</cp:coreProperties>
</file>